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6"/>
  </bookViews>
  <sheets>
    <sheet name="Timing" sheetId="1" r:id="rId1"/>
    <sheet name="Féminin" sheetId="2" r:id="rId2"/>
    <sheet name="Cadet" sheetId="3" r:id="rId3"/>
    <sheet name="Junior" sheetId="4" r:id="rId4"/>
    <sheet name="Masters" sheetId="5" r:id="rId5"/>
    <sheet name="Phases finales" sheetId="6" r:id="rId6"/>
    <sheet name="Classements" sheetId="7" r:id="rId7"/>
  </sheets>
  <definedNames/>
  <calcPr fullCalcOnLoad="1"/>
</workbook>
</file>

<file path=xl/sharedStrings.xml><?xml version="1.0" encoding="utf-8"?>
<sst xmlns="http://schemas.openxmlformats.org/spreadsheetml/2006/main" count="604" uniqueCount="325">
  <si>
    <t>FEMININES</t>
  </si>
  <si>
    <t>MASTER</t>
  </si>
  <si>
    <t>TOURNOI NATIONAL</t>
  </si>
  <si>
    <t>JUNIORS</t>
  </si>
  <si>
    <t>CADETS</t>
  </si>
  <si>
    <t>SAMEDI</t>
  </si>
  <si>
    <t>T1</t>
  </si>
  <si>
    <t>T2</t>
  </si>
  <si>
    <t>T3</t>
  </si>
  <si>
    <t>T4</t>
  </si>
  <si>
    <t>T5</t>
  </si>
  <si>
    <t>T6</t>
  </si>
  <si>
    <t>T7</t>
  </si>
  <si>
    <t>T8</t>
  </si>
  <si>
    <t>9H00</t>
  </si>
  <si>
    <t xml:space="preserve"> PERIER / OCHOISKI</t>
  </si>
  <si>
    <t>GAUTHIER / BONALD</t>
  </si>
  <si>
    <t>NEVE / BONNET</t>
  </si>
  <si>
    <t>LOMBREZ / MURANTE</t>
  </si>
  <si>
    <t>MONTMAYEUR / FIEGENWALD</t>
  </si>
  <si>
    <t>OGIER / VINCENT</t>
  </si>
  <si>
    <t>DEMONET / ROHRBASSER</t>
  </si>
  <si>
    <t>10h30</t>
  </si>
  <si>
    <t>J poule A 1 vs 2</t>
  </si>
  <si>
    <t>J poule A 3 vs 5</t>
  </si>
  <si>
    <t>J poule B 1 vs 2</t>
  </si>
  <si>
    <t>J poule B 3 vs 4</t>
  </si>
  <si>
    <t xml:space="preserve">PEREJON / </t>
  </si>
  <si>
    <t xml:space="preserve">JACOB / </t>
  </si>
  <si>
    <t xml:space="preserve">LASSAUT / </t>
  </si>
  <si>
    <t xml:space="preserve">SAVONET / </t>
  </si>
  <si>
    <t>11H30</t>
  </si>
  <si>
    <t>J poule A 1 vs 3</t>
  </si>
  <si>
    <t>J poule A 2 vs 4</t>
  </si>
  <si>
    <t>J poule B 1 vs 3</t>
  </si>
  <si>
    <t>J poule B 2 vs 4</t>
  </si>
  <si>
    <t>12h00</t>
  </si>
  <si>
    <t xml:space="preserve">THENAISIE / </t>
  </si>
  <si>
    <t>POLY / VALLUIS</t>
  </si>
  <si>
    <t xml:space="preserve">LAHILLA / </t>
  </si>
  <si>
    <t xml:space="preserve">CHOUILLIER / </t>
  </si>
  <si>
    <t>12h30</t>
  </si>
  <si>
    <t>J poule A 1 vs 4</t>
  </si>
  <si>
    <t>J poule A 2 vs 3</t>
  </si>
  <si>
    <t>J poule B 1 vs 4</t>
  </si>
  <si>
    <t>J poule B 2 vs 3</t>
  </si>
  <si>
    <t>13h30</t>
  </si>
  <si>
    <t>J poule A 1 vs 5</t>
  </si>
  <si>
    <t>J poule A 2 vs 5</t>
  </si>
  <si>
    <t>F 1 vs 2</t>
  </si>
  <si>
    <t>F 3 vs 4</t>
  </si>
  <si>
    <t>M 62</t>
  </si>
  <si>
    <t>M 63</t>
  </si>
  <si>
    <t>M 64</t>
  </si>
  <si>
    <t>M 65</t>
  </si>
  <si>
    <t>14h00</t>
  </si>
  <si>
    <t>14h30</t>
  </si>
  <si>
    <t>J poule A 4 vs 5</t>
  </si>
  <si>
    <t>J poule A 3 vs 4</t>
  </si>
  <si>
    <t>15H00</t>
  </si>
  <si>
    <t>15h30 fin class.juniors</t>
  </si>
  <si>
    <t>F 1 vs 5</t>
  </si>
  <si>
    <t>F 2 vs 3</t>
  </si>
  <si>
    <t>M 66</t>
  </si>
  <si>
    <t>M 67</t>
  </si>
  <si>
    <t>M 68</t>
  </si>
  <si>
    <t>M 69</t>
  </si>
  <si>
    <t>15h30</t>
  </si>
  <si>
    <t>J 1 PA vs 4 PB</t>
  </si>
  <si>
    <t>J 1 PB vs 4 PA</t>
  </si>
  <si>
    <t>16H00</t>
  </si>
  <si>
    <t>16H30</t>
  </si>
  <si>
    <t>F 1 vs 3</t>
  </si>
  <si>
    <t>F 4 vs 5</t>
  </si>
  <si>
    <t>M 58</t>
  </si>
  <si>
    <t>M 59</t>
  </si>
  <si>
    <t>M 60</t>
  </si>
  <si>
    <t>M 61</t>
  </si>
  <si>
    <t>17H00</t>
  </si>
  <si>
    <t>J 2 PA vs 3 PB</t>
  </si>
  <si>
    <t>J 2 PB vs 3 PA</t>
  </si>
  <si>
    <t>17h30</t>
  </si>
  <si>
    <t>18h00</t>
  </si>
  <si>
    <t>18h30 fin ¼ juniors</t>
  </si>
  <si>
    <t>F 2 vs 4</t>
  </si>
  <si>
    <t>F 3 vs 5</t>
  </si>
  <si>
    <t>M 70</t>
  </si>
  <si>
    <t>M 71</t>
  </si>
  <si>
    <t>M 72</t>
  </si>
  <si>
    <t>M 73</t>
  </si>
  <si>
    <t>18h30</t>
  </si>
  <si>
    <t>cadet n° 2</t>
  </si>
  <si>
    <t>19h00</t>
  </si>
  <si>
    <t>19h30</t>
  </si>
  <si>
    <t>F 2 vs 5</t>
  </si>
  <si>
    <t>Fin class. M</t>
  </si>
  <si>
    <t>21h00</t>
  </si>
  <si>
    <t>Fin class. Féminines</t>
  </si>
  <si>
    <t>DIMANCHE</t>
  </si>
  <si>
    <t>M 74</t>
  </si>
  <si>
    <t>M 75</t>
  </si>
  <si>
    <t>M 76</t>
  </si>
  <si>
    <t>M 77</t>
  </si>
  <si>
    <t xml:space="preserve">DEMI </t>
  </si>
  <si>
    <t>DEMI</t>
  </si>
  <si>
    <t>11H00</t>
  </si>
  <si>
    <t>RETOUR / QUART 1</t>
  </si>
  <si>
    <t>RETOUR / QUART 2</t>
  </si>
  <si>
    <t>RETOUR / QUART 3</t>
  </si>
  <si>
    <t>RETOUR / QUART 4</t>
  </si>
  <si>
    <t>FINALE</t>
  </si>
  <si>
    <t>13H00</t>
  </si>
  <si>
    <t>Poule</t>
  </si>
  <si>
    <t>NR</t>
  </si>
  <si>
    <t>Nom</t>
  </si>
  <si>
    <t>Prénom</t>
  </si>
  <si>
    <t>MP</t>
  </si>
  <si>
    <t>MW</t>
  </si>
  <si>
    <t>FW</t>
  </si>
  <si>
    <t>FL</t>
  </si>
  <si>
    <t>FD</t>
  </si>
  <si>
    <t>FA</t>
  </si>
  <si>
    <t>POS</t>
  </si>
  <si>
    <t>Primes</t>
  </si>
  <si>
    <t>SAVONET</t>
  </si>
  <si>
    <t>Valérie</t>
  </si>
  <si>
    <t>Best of</t>
  </si>
  <si>
    <t>PERIER</t>
  </si>
  <si>
    <t>Elvire</t>
  </si>
  <si>
    <t>Vainqueur</t>
  </si>
  <si>
    <t>PEDAT</t>
  </si>
  <si>
    <t>GIRON</t>
  </si>
  <si>
    <t>Stéphanie</t>
  </si>
  <si>
    <t>Finaliste</t>
  </si>
  <si>
    <t>Christelle</t>
  </si>
  <si>
    <t>½ finaliste</t>
  </si>
  <si>
    <t>LASSAUT</t>
  </si>
  <si>
    <t>Linda</t>
  </si>
  <si>
    <t>Matchs</t>
  </si>
  <si>
    <t>Breaks</t>
  </si>
  <si>
    <t>Meilleur break</t>
  </si>
  <si>
    <t>15h00</t>
  </si>
  <si>
    <t>16h30</t>
  </si>
  <si>
    <t>VINCENT</t>
  </si>
  <si>
    <t>Niel</t>
  </si>
  <si>
    <t>MORTREUXt</t>
  </si>
  <si>
    <t>Thomas</t>
  </si>
  <si>
    <t>MORTREUXn</t>
  </si>
  <si>
    <t>Nicolas</t>
  </si>
  <si>
    <t>Poule A</t>
  </si>
  <si>
    <t>MORTREUX</t>
  </si>
  <si>
    <t>CARRE</t>
  </si>
  <si>
    <t>Pierre</t>
  </si>
  <si>
    <t>BAZIN</t>
  </si>
  <si>
    <t>Gauvain</t>
  </si>
  <si>
    <t>ReSpot blackball 3-2</t>
  </si>
  <si>
    <t>BONNET</t>
  </si>
  <si>
    <t>Matthieu</t>
  </si>
  <si>
    <t>CALLEWAERT</t>
  </si>
  <si>
    <t>Alexis</t>
  </si>
  <si>
    <t>11h30</t>
  </si>
  <si>
    <t>Poule B</t>
  </si>
  <si>
    <t>OCHOISKI</t>
  </si>
  <si>
    <t>Brian</t>
  </si>
  <si>
    <t>TARILLON</t>
  </si>
  <si>
    <t>Yannick</t>
  </si>
  <si>
    <t xml:space="preserve"> </t>
  </si>
  <si>
    <t>BREAK</t>
  </si>
  <si>
    <t>BONALD</t>
  </si>
  <si>
    <t>ANTOINE</t>
  </si>
  <si>
    <t>PHILIPPE</t>
  </si>
  <si>
    <t>09H00</t>
  </si>
  <si>
    <t>CHOUILLIER</t>
  </si>
  <si>
    <t>MARC</t>
  </si>
  <si>
    <t>A1</t>
  </si>
  <si>
    <t>DEMONET</t>
  </si>
  <si>
    <t>DAVID</t>
  </si>
  <si>
    <t>10H30</t>
  </si>
  <si>
    <t>ABSENT</t>
  </si>
  <si>
    <t>FIEGENWALD</t>
  </si>
  <si>
    <t>B1</t>
  </si>
  <si>
    <t>GAUTHIER</t>
  </si>
  <si>
    <t>B3</t>
  </si>
  <si>
    <t>JACOB</t>
  </si>
  <si>
    <t>FRANCK</t>
  </si>
  <si>
    <t>LAHILLA</t>
  </si>
  <si>
    <t>PIERRICK</t>
  </si>
  <si>
    <t>TS1</t>
  </si>
  <si>
    <t>LINDA</t>
  </si>
  <si>
    <t>LOMBREZ</t>
  </si>
  <si>
    <t>FREDERIC</t>
  </si>
  <si>
    <t>C1</t>
  </si>
  <si>
    <t>MONTMAYEUR</t>
  </si>
  <si>
    <t>FRANCOIS</t>
  </si>
  <si>
    <t>EXCUSE</t>
  </si>
  <si>
    <t>MONTOT</t>
  </si>
  <si>
    <t>LAURENT</t>
  </si>
  <si>
    <t>MURANTE</t>
  </si>
  <si>
    <t>SYLVIO</t>
  </si>
  <si>
    <t>C4</t>
  </si>
  <si>
    <t>NEVE</t>
  </si>
  <si>
    <t>ETIENNE</t>
  </si>
  <si>
    <t>STEPHANE</t>
  </si>
  <si>
    <t>A2</t>
  </si>
  <si>
    <t>BLANC</t>
  </si>
  <si>
    <t>OGIER</t>
  </si>
  <si>
    <t>PEREJON</t>
  </si>
  <si>
    <t>FAUSTINO</t>
  </si>
  <si>
    <t>B2</t>
  </si>
  <si>
    <t>ELVIRE</t>
  </si>
  <si>
    <t>B4</t>
  </si>
  <si>
    <t>POLY</t>
  </si>
  <si>
    <t>DANIEL</t>
  </si>
  <si>
    <t>ROHRBASSER</t>
  </si>
  <si>
    <t>PATRICK</t>
  </si>
  <si>
    <t>TS16</t>
  </si>
  <si>
    <t>VALERIE</t>
  </si>
  <si>
    <t>THENAISIE</t>
  </si>
  <si>
    <t>THIERRY</t>
  </si>
  <si>
    <t>VALLUIS</t>
  </si>
  <si>
    <t>NORBERT</t>
  </si>
  <si>
    <t>RETOUR 1</t>
  </si>
  <si>
    <t>D1</t>
  </si>
  <si>
    <t>QUART 1</t>
  </si>
  <si>
    <t>A3</t>
  </si>
  <si>
    <t>TS9</t>
  </si>
  <si>
    <t>C2</t>
  </si>
  <si>
    <t>C3</t>
  </si>
  <si>
    <t>A4</t>
  </si>
  <si>
    <t>TS8</t>
  </si>
  <si>
    <t>A5</t>
  </si>
  <si>
    <t>B5</t>
  </si>
  <si>
    <t>B7</t>
  </si>
  <si>
    <t>TS5</t>
  </si>
  <si>
    <t>A6</t>
  </si>
  <si>
    <t>B6</t>
  </si>
  <si>
    <t>B8</t>
  </si>
  <si>
    <t>TS12</t>
  </si>
  <si>
    <t>RETOUR 2</t>
  </si>
  <si>
    <t>D2</t>
  </si>
  <si>
    <t>QUART 2</t>
  </si>
  <si>
    <t>A7</t>
  </si>
  <si>
    <t>12H00</t>
  </si>
  <si>
    <t>TS13</t>
  </si>
  <si>
    <t>A8</t>
  </si>
  <si>
    <t>TS4</t>
  </si>
  <si>
    <t>A9</t>
  </si>
  <si>
    <t>B9</t>
  </si>
  <si>
    <t>B11</t>
  </si>
  <si>
    <t>TS3</t>
  </si>
  <si>
    <t>08H00</t>
  </si>
  <si>
    <t>C5</t>
  </si>
  <si>
    <t>C8</t>
  </si>
  <si>
    <t>A10</t>
  </si>
  <si>
    <t>B10</t>
  </si>
  <si>
    <t>B12</t>
  </si>
  <si>
    <t>TS14</t>
  </si>
  <si>
    <t>RETOUR 3</t>
  </si>
  <si>
    <t>D3</t>
  </si>
  <si>
    <t>QUART 3</t>
  </si>
  <si>
    <t>A11</t>
  </si>
  <si>
    <t>TS11</t>
  </si>
  <si>
    <t>C6</t>
  </si>
  <si>
    <t>C7</t>
  </si>
  <si>
    <t>A12</t>
  </si>
  <si>
    <t>TS6</t>
  </si>
  <si>
    <t>A13</t>
  </si>
  <si>
    <t>B13</t>
  </si>
  <si>
    <t>B15</t>
  </si>
  <si>
    <t>TS7</t>
  </si>
  <si>
    <t>A14</t>
  </si>
  <si>
    <t>B14</t>
  </si>
  <si>
    <t>B16</t>
  </si>
  <si>
    <t>TS10</t>
  </si>
  <si>
    <t>RETOUR 4</t>
  </si>
  <si>
    <t>D4</t>
  </si>
  <si>
    <t>QUART 4</t>
  </si>
  <si>
    <t>A15</t>
  </si>
  <si>
    <t>TS15</t>
  </si>
  <si>
    <t>A16</t>
  </si>
  <si>
    <t>TS2</t>
  </si>
  <si>
    <t>1A</t>
  </si>
  <si>
    <t>CALLEWAERT Alexis</t>
  </si>
  <si>
    <t>4B</t>
  </si>
  <si>
    <t>MORTREUX THOMAS</t>
  </si>
  <si>
    <t>2B</t>
  </si>
  <si>
    <t>VINCENT NIEL</t>
  </si>
  <si>
    <t>3A</t>
  </si>
  <si>
    <t>CARRE Pierre</t>
  </si>
  <si>
    <t>2A</t>
  </si>
  <si>
    <t>MORTREUX Nicolas</t>
  </si>
  <si>
    <t>3B</t>
  </si>
  <si>
    <t>OCHOISKI BRIAN</t>
  </si>
  <si>
    <t>1B</t>
  </si>
  <si>
    <t>TARILLON YANNICK</t>
  </si>
  <si>
    <t>4A</t>
  </si>
  <si>
    <t>BAZIN Gauvain</t>
  </si>
  <si>
    <t>Q1</t>
  </si>
  <si>
    <t>PEREJON FAUSTINO</t>
  </si>
  <si>
    <t>R4</t>
  </si>
  <si>
    <t>CHOUILLER MARC</t>
  </si>
  <si>
    <t>Q2</t>
  </si>
  <si>
    <t>NEVE ETIENNE</t>
  </si>
  <si>
    <t>R3</t>
  </si>
  <si>
    <t>DEMONET DAVID</t>
  </si>
  <si>
    <t>Q3</t>
  </si>
  <si>
    <t>POLY DANIEL</t>
  </si>
  <si>
    <t>R2</t>
  </si>
  <si>
    <t>OCHOISKI STEPHANE</t>
  </si>
  <si>
    <t>Q4</t>
  </si>
  <si>
    <t>LAHILLA PIERRICK</t>
  </si>
  <si>
    <t>R1</t>
  </si>
  <si>
    <t>GAUTHIER DAVID</t>
  </si>
  <si>
    <t>Points</t>
  </si>
  <si>
    <t>NICOLAS</t>
  </si>
  <si>
    <t>ALEXIS</t>
  </si>
  <si>
    <t>CHRISTELLE</t>
  </si>
  <si>
    <t>NIEL</t>
  </si>
  <si>
    <t>YANNICK</t>
  </si>
  <si>
    <t>THOMAS</t>
  </si>
  <si>
    <t>BRIAN</t>
  </si>
  <si>
    <t>STEPHANIE</t>
  </si>
  <si>
    <t>GAUVAIN</t>
  </si>
  <si>
    <t>PIERRE</t>
  </si>
  <si>
    <t>MATHIEU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</si>
</sst>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#,##0\ [$€-40C];\-#,##0\ [$€-40C]"/>
    <numFmt numFmtId="167" formatCode="#,##0.00\ [$€-40C];[RED]\-#,##0.00\ [$€-40C]"/>
    <numFmt numFmtId="168" formatCode="@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54"/>
      <name val="Calibri"/>
      <family val="2"/>
    </font>
    <font>
      <b/>
      <sz val="11"/>
      <color indexed="53"/>
      <name val="Calibri"/>
      <family val="2"/>
    </font>
    <font>
      <sz val="20"/>
      <color indexed="8"/>
      <name val="Elephant"/>
      <family val="1"/>
    </font>
    <font>
      <b/>
      <sz val="11"/>
      <color indexed="19"/>
      <name val="Calibri"/>
      <family val="2"/>
    </font>
    <font>
      <sz val="11"/>
      <color indexed="49"/>
      <name val="Calibri"/>
      <family val="2"/>
    </font>
    <font>
      <b/>
      <sz val="11"/>
      <color indexed="49"/>
      <name val="Calibri"/>
      <family val="2"/>
    </font>
    <font>
      <sz val="24"/>
      <color indexed="10"/>
      <name val="Dayton"/>
      <family val="0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DejaVu Sans"/>
      <family val="2"/>
    </font>
    <font>
      <b/>
      <sz val="8"/>
      <color indexed="8"/>
      <name val="Times New Roman"/>
      <family val="1"/>
    </font>
    <font>
      <b/>
      <sz val="8"/>
      <name val="DejaVu Sans"/>
      <family val="2"/>
    </font>
    <font>
      <sz val="8"/>
      <color indexed="8"/>
      <name val="Calibri"/>
      <family val="2"/>
    </font>
    <font>
      <b/>
      <sz val="8"/>
      <name val="Times New Roman"/>
      <family val="1"/>
    </font>
    <font>
      <sz val="8"/>
      <name val="DejaVu Sans"/>
      <family val="2"/>
    </font>
    <font>
      <b/>
      <sz val="10"/>
      <color indexed="8"/>
      <name val="DejaVu Sans"/>
      <family val="2"/>
    </font>
    <font>
      <sz val="8"/>
      <color indexed="8"/>
      <name val="Blackoak Std"/>
      <family val="5"/>
    </font>
    <font>
      <b/>
      <sz val="8"/>
      <name val="Blackoak Std"/>
      <family val="5"/>
    </font>
    <font>
      <b/>
      <sz val="8"/>
      <color indexed="8"/>
      <name val="Blackoak Std"/>
      <family val="5"/>
    </font>
    <font>
      <sz val="8"/>
      <color indexed="8"/>
      <name val="DejaVu Sans"/>
      <family val="2"/>
    </font>
    <font>
      <b/>
      <sz val="11"/>
      <color indexed="8"/>
      <name val="Blackoak Std"/>
      <family val="5"/>
    </font>
    <font>
      <sz val="10"/>
      <color indexed="8"/>
      <name val="DejaVu Sans"/>
      <family val="2"/>
    </font>
    <font>
      <b/>
      <sz val="7"/>
      <name val="Blackoak Std"/>
      <family val="5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41">
    <xf numFmtId="164" fontId="0" fillId="0" borderId="0" xfId="0" applyAlignment="1">
      <alignment/>
    </xf>
    <xf numFmtId="164" fontId="2" fillId="0" borderId="0" xfId="20" applyFont="1" applyAlignment="1">
      <alignment horizontal="center" vertical="center"/>
      <protection/>
    </xf>
    <xf numFmtId="164" fontId="1" fillId="0" borderId="0" xfId="20">
      <alignment/>
      <protection/>
    </xf>
    <xf numFmtId="164" fontId="1" fillId="2" borderId="1" xfId="20" applyFill="1" applyBorder="1">
      <alignment/>
      <protection/>
    </xf>
    <xf numFmtId="164" fontId="3" fillId="0" borderId="2" xfId="20" applyFont="1" applyBorder="1" applyAlignment="1">
      <alignment horizontal="center" vertical="center"/>
      <protection/>
    </xf>
    <xf numFmtId="164" fontId="1" fillId="3" borderId="1" xfId="20" applyFill="1" applyBorder="1">
      <alignment/>
      <protection/>
    </xf>
    <xf numFmtId="164" fontId="4" fillId="0" borderId="2" xfId="20" applyFont="1" applyBorder="1" applyAlignment="1">
      <alignment horizontal="center" vertical="center"/>
      <protection/>
    </xf>
    <xf numFmtId="164" fontId="5" fillId="4" borderId="3" xfId="20" applyFont="1" applyFill="1" applyBorder="1" applyAlignment="1">
      <alignment horizontal="center" vertical="center"/>
      <protection/>
    </xf>
    <xf numFmtId="164" fontId="1" fillId="5" borderId="1" xfId="20" applyFill="1" applyBorder="1">
      <alignment/>
      <protection/>
    </xf>
    <xf numFmtId="164" fontId="6" fillId="0" borderId="2" xfId="20" applyFont="1" applyBorder="1" applyAlignment="1">
      <alignment horizontal="center" vertical="center"/>
      <protection/>
    </xf>
    <xf numFmtId="164" fontId="7" fillId="4" borderId="4" xfId="20" applyFont="1" applyFill="1" applyBorder="1">
      <alignment/>
      <protection/>
    </xf>
    <xf numFmtId="164" fontId="8" fillId="0" borderId="4" xfId="20" applyFont="1" applyBorder="1" applyAlignment="1">
      <alignment horizontal="center"/>
      <protection/>
    </xf>
    <xf numFmtId="164" fontId="9" fillId="6" borderId="5" xfId="20" applyFont="1" applyFill="1" applyBorder="1" applyAlignment="1">
      <alignment horizontal="center" vertical="center"/>
      <protection/>
    </xf>
    <xf numFmtId="164" fontId="10" fillId="7" borderId="6" xfId="20" applyFont="1" applyFill="1" applyBorder="1" applyAlignment="1">
      <alignment horizontal="center" vertical="center"/>
      <protection/>
    </xf>
    <xf numFmtId="164" fontId="11" fillId="0" borderId="0" xfId="20" applyFont="1" applyAlignment="1">
      <alignment horizontal="right" vertical="center"/>
      <protection/>
    </xf>
    <xf numFmtId="164" fontId="12" fillId="0" borderId="7" xfId="20" applyFont="1" applyFill="1" applyBorder="1" applyAlignment="1">
      <alignment horizontal="center" vertical="center"/>
      <protection/>
    </xf>
    <xf numFmtId="164" fontId="12" fillId="0" borderId="8" xfId="20" applyFont="1" applyFill="1" applyBorder="1" applyAlignment="1">
      <alignment horizontal="center" vertical="center"/>
      <protection/>
    </xf>
    <xf numFmtId="164" fontId="12" fillId="0" borderId="0" xfId="20" applyFont="1" applyFill="1" applyAlignment="1">
      <alignment horizontal="center" vertical="center"/>
      <protection/>
    </xf>
    <xf numFmtId="164" fontId="13" fillId="0" borderId="9" xfId="20" applyFont="1" applyFill="1" applyBorder="1" applyAlignment="1">
      <alignment horizontal="center" vertical="center"/>
      <protection/>
    </xf>
    <xf numFmtId="164" fontId="12" fillId="0" borderId="9" xfId="20" applyFont="1" applyFill="1" applyBorder="1" applyAlignment="1">
      <alignment horizontal="center" vertical="center"/>
      <protection/>
    </xf>
    <xf numFmtId="164" fontId="13" fillId="0" borderId="0" xfId="20" applyFont="1" applyFill="1" applyAlignment="1">
      <alignment horizontal="center" vertical="center"/>
      <protection/>
    </xf>
    <xf numFmtId="164" fontId="12" fillId="0" borderId="8" xfId="20" applyFont="1" applyFill="1" applyBorder="1" applyAlignment="1">
      <alignment horizontal="center"/>
      <protection/>
    </xf>
    <xf numFmtId="164" fontId="12" fillId="8" borderId="8" xfId="20" applyFont="1" applyFill="1" applyBorder="1" applyAlignment="1">
      <alignment horizontal="center"/>
      <protection/>
    </xf>
    <xf numFmtId="164" fontId="14" fillId="8" borderId="8" xfId="20" applyFont="1" applyFill="1" applyBorder="1" applyAlignment="1">
      <alignment horizontal="center" vertical="center"/>
      <protection/>
    </xf>
    <xf numFmtId="164" fontId="15" fillId="0" borderId="9" xfId="20" applyFont="1" applyFill="1" applyBorder="1">
      <alignment/>
      <protection/>
    </xf>
    <xf numFmtId="164" fontId="15" fillId="8" borderId="9" xfId="20" applyFont="1" applyFill="1" applyBorder="1">
      <alignment/>
      <protection/>
    </xf>
    <xf numFmtId="164" fontId="16" fillId="8" borderId="9" xfId="20" applyFont="1" applyFill="1" applyBorder="1" applyAlignment="1">
      <alignment horizontal="center" vertical="center"/>
      <protection/>
    </xf>
    <xf numFmtId="164" fontId="14" fillId="0" borderId="8" xfId="20" applyFont="1" applyFill="1" applyBorder="1" applyAlignment="1">
      <alignment horizontal="center" vertical="center"/>
      <protection/>
    </xf>
    <xf numFmtId="164" fontId="14" fillId="0" borderId="10" xfId="20" applyFont="1" applyFill="1" applyBorder="1" applyAlignment="1">
      <alignment horizontal="center" vertical="center"/>
      <protection/>
    </xf>
    <xf numFmtId="164" fontId="12" fillId="8" borderId="8" xfId="20" applyFont="1" applyFill="1" applyBorder="1" applyAlignment="1">
      <alignment horizontal="center" vertical="center"/>
      <protection/>
    </xf>
    <xf numFmtId="164" fontId="16" fillId="0" borderId="9" xfId="20" applyFont="1" applyFill="1" applyBorder="1" applyAlignment="1">
      <alignment horizontal="center" vertical="center"/>
      <protection/>
    </xf>
    <xf numFmtId="164" fontId="16" fillId="0" borderId="11" xfId="20" applyFont="1" applyFill="1" applyBorder="1" applyAlignment="1">
      <alignment horizontal="center" vertical="center"/>
      <protection/>
    </xf>
    <xf numFmtId="164" fontId="16" fillId="0" borderId="12" xfId="20" applyFont="1" applyFill="1" applyBorder="1" applyAlignment="1">
      <alignment horizontal="center" vertical="center"/>
      <protection/>
    </xf>
    <xf numFmtId="164" fontId="13" fillId="8" borderId="12" xfId="20" applyFont="1" applyFill="1" applyBorder="1" applyAlignment="1">
      <alignment horizontal="center" vertical="center"/>
      <protection/>
    </xf>
    <xf numFmtId="164" fontId="15" fillId="8" borderId="12" xfId="20" applyFont="1" applyFill="1" applyBorder="1">
      <alignment/>
      <protection/>
    </xf>
    <xf numFmtId="164" fontId="14" fillId="0" borderId="7" xfId="20" applyFont="1" applyFill="1" applyBorder="1" applyAlignment="1">
      <alignment horizontal="center" vertical="center"/>
      <protection/>
    </xf>
    <xf numFmtId="164" fontId="16" fillId="0" borderId="13" xfId="20" applyFont="1" applyFill="1" applyBorder="1" applyAlignment="1">
      <alignment horizontal="center" vertical="center"/>
      <protection/>
    </xf>
    <xf numFmtId="164" fontId="13" fillId="8" borderId="9" xfId="20" applyFont="1" applyFill="1" applyBorder="1" applyAlignment="1">
      <alignment horizontal="center" vertical="center"/>
      <protection/>
    </xf>
    <xf numFmtId="164" fontId="17" fillId="0" borderId="0" xfId="20" applyFont="1" applyAlignment="1">
      <alignment horizontal="center" vertical="center"/>
      <protection/>
    </xf>
    <xf numFmtId="164" fontId="16" fillId="0" borderId="0" xfId="20" applyFont="1" applyAlignment="1">
      <alignment horizontal="center" vertical="center"/>
      <protection/>
    </xf>
    <xf numFmtId="164" fontId="18" fillId="0" borderId="0" xfId="20" applyFont="1" applyAlignment="1">
      <alignment horizontal="right" vertical="center"/>
      <protection/>
    </xf>
    <xf numFmtId="164" fontId="19" fillId="0" borderId="12" xfId="20" applyFont="1" applyFill="1" applyBorder="1" applyAlignment="1">
      <alignment/>
      <protection/>
    </xf>
    <xf numFmtId="164" fontId="15" fillId="0" borderId="12" xfId="20" applyFont="1" applyFill="1" applyBorder="1">
      <alignment/>
      <protection/>
    </xf>
    <xf numFmtId="164" fontId="20" fillId="8" borderId="9" xfId="20" applyFont="1" applyFill="1" applyBorder="1" applyAlignment="1">
      <alignment horizontal="center" vertical="center"/>
      <protection/>
    </xf>
    <xf numFmtId="164" fontId="12" fillId="2" borderId="8" xfId="20" applyFont="1" applyFill="1" applyBorder="1" applyAlignment="1">
      <alignment horizontal="center"/>
      <protection/>
    </xf>
    <xf numFmtId="164" fontId="12" fillId="5" borderId="8" xfId="20" applyFont="1" applyFill="1" applyBorder="1" applyAlignment="1">
      <alignment horizontal="center"/>
      <protection/>
    </xf>
    <xf numFmtId="164" fontId="12" fillId="5" borderId="0" xfId="20" applyFont="1" applyFill="1" applyAlignment="1">
      <alignment horizontal="center"/>
      <protection/>
    </xf>
    <xf numFmtId="164" fontId="15" fillId="2" borderId="12" xfId="20" applyFont="1" applyFill="1" applyBorder="1">
      <alignment/>
      <protection/>
    </xf>
    <xf numFmtId="164" fontId="21" fillId="0" borderId="12" xfId="20" applyFont="1" applyFill="1" applyBorder="1" applyAlignment="1">
      <alignment horizontal="center" vertical="center"/>
      <protection/>
    </xf>
    <xf numFmtId="164" fontId="15" fillId="5" borderId="12" xfId="20" applyFont="1" applyFill="1" applyBorder="1">
      <alignment/>
      <protection/>
    </xf>
    <xf numFmtId="164" fontId="15" fillId="5" borderId="0" xfId="20" applyFont="1" applyFill="1">
      <alignment/>
      <protection/>
    </xf>
    <xf numFmtId="164" fontId="15" fillId="2" borderId="9" xfId="20" applyFont="1" applyFill="1" applyBorder="1">
      <alignment/>
      <protection/>
    </xf>
    <xf numFmtId="164" fontId="21" fillId="0" borderId="9" xfId="20" applyFont="1" applyFill="1" applyBorder="1" applyAlignment="1">
      <alignment horizontal="center" vertical="center"/>
      <protection/>
    </xf>
    <xf numFmtId="164" fontId="22" fillId="5" borderId="9" xfId="20" applyFont="1" applyFill="1" applyBorder="1" applyAlignment="1">
      <alignment horizontal="center"/>
      <protection/>
    </xf>
    <xf numFmtId="164" fontId="22" fillId="5" borderId="7" xfId="20" applyFont="1" applyFill="1" applyBorder="1" applyAlignment="1">
      <alignment horizontal="center"/>
      <protection/>
    </xf>
    <xf numFmtId="164" fontId="12" fillId="3" borderId="8" xfId="20" applyFont="1" applyFill="1" applyBorder="1" applyAlignment="1">
      <alignment horizontal="center"/>
      <protection/>
    </xf>
    <xf numFmtId="164" fontId="21" fillId="8" borderId="8" xfId="20" applyFont="1" applyFill="1" applyBorder="1" applyAlignment="1">
      <alignment horizontal="center" vertical="center"/>
      <protection/>
    </xf>
    <xf numFmtId="164" fontId="1" fillId="4" borderId="0" xfId="20" applyFont="1" applyFill="1" applyAlignment="1">
      <alignment horizontal="center"/>
      <protection/>
    </xf>
    <xf numFmtId="164" fontId="18" fillId="8" borderId="0" xfId="20" applyFont="1" applyFill="1" applyAlignment="1">
      <alignment horizontal="center"/>
      <protection/>
    </xf>
    <xf numFmtId="164" fontId="1" fillId="2" borderId="12" xfId="20" applyFill="1" applyBorder="1">
      <alignment/>
      <protection/>
    </xf>
    <xf numFmtId="164" fontId="1" fillId="3" borderId="12" xfId="20" applyFill="1" applyBorder="1">
      <alignment/>
      <protection/>
    </xf>
    <xf numFmtId="164" fontId="1" fillId="0" borderId="12" xfId="20" applyFill="1" applyBorder="1">
      <alignment/>
      <protection/>
    </xf>
    <xf numFmtId="164" fontId="23" fillId="8" borderId="12" xfId="20" applyFont="1" applyFill="1" applyBorder="1" applyAlignment="1">
      <alignment horizontal="center" vertical="center"/>
      <protection/>
    </xf>
    <xf numFmtId="164" fontId="1" fillId="8" borderId="0" xfId="20" applyFill="1" applyAlignment="1">
      <alignment horizontal="center"/>
      <protection/>
    </xf>
    <xf numFmtId="164" fontId="1" fillId="2" borderId="9" xfId="20" applyFill="1" applyBorder="1">
      <alignment/>
      <protection/>
    </xf>
    <xf numFmtId="164" fontId="1" fillId="3" borderId="9" xfId="20" applyFill="1" applyBorder="1">
      <alignment/>
      <protection/>
    </xf>
    <xf numFmtId="164" fontId="1" fillId="0" borderId="9" xfId="20" applyFill="1" applyBorder="1">
      <alignment/>
      <protection/>
    </xf>
    <xf numFmtId="164" fontId="23" fillId="8" borderId="9" xfId="20" applyFont="1" applyFill="1" applyBorder="1" applyAlignment="1">
      <alignment horizontal="center" vertical="center"/>
      <protection/>
    </xf>
    <xf numFmtId="164" fontId="18" fillId="2" borderId="0" xfId="20" applyFont="1" applyFill="1" applyAlignment="1">
      <alignment horizontal="center"/>
      <protection/>
    </xf>
    <xf numFmtId="164" fontId="18" fillId="2" borderId="8" xfId="20" applyFont="1" applyFill="1" applyBorder="1" applyAlignment="1">
      <alignment horizontal="center"/>
      <protection/>
    </xf>
    <xf numFmtId="164" fontId="1" fillId="0" borderId="0" xfId="20" applyFont="1" applyAlignment="1">
      <alignment horizontal="center"/>
      <protection/>
    </xf>
    <xf numFmtId="164" fontId="23" fillId="0" borderId="0" xfId="20" applyFont="1" applyAlignment="1">
      <alignment horizontal="center" vertical="center"/>
      <protection/>
    </xf>
    <xf numFmtId="164" fontId="1" fillId="2" borderId="14" xfId="20" applyFill="1" applyBorder="1">
      <alignment/>
      <protection/>
    </xf>
    <xf numFmtId="164" fontId="1" fillId="2" borderId="15" xfId="20" applyFill="1" applyBorder="1">
      <alignment/>
      <protection/>
    </xf>
    <xf numFmtId="164" fontId="24" fillId="0" borderId="0" xfId="20" applyFont="1" applyAlignment="1">
      <alignment horizontal="center"/>
      <protection/>
    </xf>
    <xf numFmtId="164" fontId="10" fillId="7" borderId="16" xfId="20" applyFont="1" applyFill="1" applyBorder="1" applyAlignment="1">
      <alignment horizontal="center" vertical="center"/>
      <protection/>
    </xf>
    <xf numFmtId="164" fontId="13" fillId="3" borderId="0" xfId="20" applyFont="1" applyFill="1" applyAlignment="1">
      <alignment horizontal="center" vertical="center"/>
      <protection/>
    </xf>
    <xf numFmtId="164" fontId="21" fillId="3" borderId="0" xfId="20" applyFont="1" applyFill="1" applyBorder="1" applyAlignment="1">
      <alignment horizontal="center" vertical="center"/>
      <protection/>
    </xf>
    <xf numFmtId="164" fontId="23" fillId="5" borderId="0" xfId="20" applyFont="1" applyFill="1" applyBorder="1" applyAlignment="1">
      <alignment horizontal="center" vertical="center"/>
      <protection/>
    </xf>
    <xf numFmtId="164" fontId="1" fillId="2" borderId="0" xfId="20" applyFont="1" applyFill="1">
      <alignment/>
      <protection/>
    </xf>
    <xf numFmtId="164" fontId="13" fillId="3" borderId="0" xfId="20" applyFont="1" applyFill="1" applyAlignment="1">
      <alignment horizontal="center"/>
      <protection/>
    </xf>
    <xf numFmtId="164" fontId="20" fillId="5" borderId="0" xfId="20" applyFont="1" applyFill="1" applyAlignment="1">
      <alignment horizontal="center" vertical="center"/>
      <protection/>
    </xf>
    <xf numFmtId="164" fontId="25" fillId="8" borderId="0" xfId="20" applyFont="1" applyFill="1" applyAlignment="1">
      <alignment horizontal="center" vertical="center"/>
      <protection/>
    </xf>
    <xf numFmtId="164" fontId="25" fillId="0" borderId="0" xfId="20" applyFont="1" applyAlignment="1">
      <alignment horizontal="center" vertical="center"/>
      <protection/>
    </xf>
    <xf numFmtId="164" fontId="15" fillId="3" borderId="0" xfId="20" applyFont="1" applyFill="1">
      <alignment/>
      <protection/>
    </xf>
    <xf numFmtId="164" fontId="20" fillId="3" borderId="0" xfId="20" applyFont="1" applyFill="1" applyAlignment="1">
      <alignment horizontal="center" vertical="center"/>
      <protection/>
    </xf>
    <xf numFmtId="164" fontId="1" fillId="8" borderId="0" xfId="20" applyFill="1">
      <alignment/>
      <protection/>
    </xf>
    <xf numFmtId="164" fontId="13" fillId="0" borderId="0" xfId="20" applyFont="1" applyAlignment="1">
      <alignment horizontal="center" vertical="center"/>
      <protection/>
    </xf>
    <xf numFmtId="164" fontId="19" fillId="0" borderId="0" xfId="20" applyFont="1">
      <alignment/>
      <protection/>
    </xf>
    <xf numFmtId="164" fontId="26" fillId="9" borderId="0" xfId="20" applyFont="1" applyFill="1">
      <alignment/>
      <protection/>
    </xf>
    <xf numFmtId="164" fontId="26" fillId="0" borderId="0" xfId="20" applyFont="1">
      <alignment/>
      <protection/>
    </xf>
    <xf numFmtId="164" fontId="0" fillId="9" borderId="0" xfId="0" applyFont="1" applyFill="1" applyAlignment="1">
      <alignment/>
    </xf>
    <xf numFmtId="164" fontId="27" fillId="9" borderId="0" xfId="0" applyFont="1" applyFill="1" applyAlignment="1">
      <alignment/>
    </xf>
    <xf numFmtId="164" fontId="28" fillId="10" borderId="17" xfId="20" applyFont="1" applyFill="1" applyBorder="1" applyAlignment="1">
      <alignment horizontal="center" vertical="center"/>
      <protection/>
    </xf>
    <xf numFmtId="164" fontId="28" fillId="10" borderId="18" xfId="20" applyFont="1" applyFill="1" applyBorder="1" applyAlignment="1">
      <alignment vertical="center"/>
      <protection/>
    </xf>
    <xf numFmtId="164" fontId="28" fillId="10" borderId="19" xfId="20" applyFont="1" applyFill="1" applyBorder="1" applyAlignment="1">
      <alignment horizontal="center" vertical="center"/>
      <protection/>
    </xf>
    <xf numFmtId="164" fontId="28" fillId="10" borderId="18" xfId="20" applyFont="1" applyFill="1" applyBorder="1" applyAlignment="1">
      <alignment horizontal="center" vertical="center"/>
      <protection/>
    </xf>
    <xf numFmtId="164" fontId="28" fillId="10" borderId="20" xfId="20" applyFont="1" applyFill="1" applyBorder="1" applyAlignment="1">
      <alignment horizontal="center" vertical="center"/>
      <protection/>
    </xf>
    <xf numFmtId="164" fontId="26" fillId="8" borderId="0" xfId="20" applyFont="1" applyFill="1" applyAlignment="1">
      <alignment vertical="center"/>
      <protection/>
    </xf>
    <xf numFmtId="164" fontId="29" fillId="10" borderId="18" xfId="20" applyFont="1" applyFill="1" applyBorder="1" applyAlignment="1">
      <alignment horizontal="center" vertical="center"/>
      <protection/>
    </xf>
    <xf numFmtId="164" fontId="28" fillId="10" borderId="21" xfId="20" applyFont="1" applyFill="1" applyBorder="1" applyAlignment="1">
      <alignment horizontal="center" vertical="center"/>
      <protection/>
    </xf>
    <xf numFmtId="164" fontId="28" fillId="10" borderId="22" xfId="20" applyFont="1" applyFill="1" applyBorder="1" applyAlignment="1">
      <alignment horizontal="center" vertical="center"/>
      <protection/>
    </xf>
    <xf numFmtId="166" fontId="0" fillId="0" borderId="0" xfId="0" applyNumberFormat="1" applyAlignment="1">
      <alignment/>
    </xf>
    <xf numFmtId="164" fontId="28" fillId="10" borderId="23" xfId="20" applyFont="1" applyFill="1" applyBorder="1" applyAlignment="1">
      <alignment horizontal="center" vertical="center"/>
      <protection/>
    </xf>
    <xf numFmtId="164" fontId="28" fillId="8" borderId="13" xfId="20" applyFont="1" applyFill="1" applyBorder="1" applyAlignment="1">
      <alignment vertical="center"/>
      <protection/>
    </xf>
    <xf numFmtId="164" fontId="30" fillId="8" borderId="24" xfId="20" applyFont="1" applyFill="1" applyBorder="1" applyAlignment="1">
      <alignment vertical="center"/>
      <protection/>
    </xf>
    <xf numFmtId="164" fontId="30" fillId="11" borderId="23" xfId="20" applyFont="1" applyFill="1" applyBorder="1" applyAlignment="1">
      <alignment horizontal="center" vertical="center"/>
      <protection/>
    </xf>
    <xf numFmtId="164" fontId="30" fillId="8" borderId="13" xfId="20" applyFont="1" applyFill="1" applyBorder="1" applyAlignment="1">
      <alignment horizontal="center" vertical="center"/>
      <protection/>
    </xf>
    <xf numFmtId="164" fontId="30" fillId="8" borderId="25" xfId="20" applyFont="1" applyFill="1" applyBorder="1" applyAlignment="1">
      <alignment horizontal="center" vertical="center"/>
      <protection/>
    </xf>
    <xf numFmtId="164" fontId="26" fillId="8" borderId="0" xfId="20" applyFont="1" applyFill="1" applyAlignment="1">
      <alignment horizontal="center" vertical="center"/>
      <protection/>
    </xf>
    <xf numFmtId="164" fontId="29" fillId="10" borderId="13" xfId="20" applyFont="1" applyFill="1" applyBorder="1" applyAlignment="1">
      <alignment horizontal="center" vertical="center"/>
      <protection/>
    </xf>
    <xf numFmtId="164" fontId="28" fillId="12" borderId="13" xfId="20" applyFont="1" applyFill="1" applyBorder="1" applyAlignment="1">
      <alignment horizontal="center" vertical="center"/>
      <protection/>
    </xf>
    <xf numFmtId="164" fontId="28" fillId="10" borderId="13" xfId="20" applyFont="1" applyFill="1" applyBorder="1" applyAlignment="1">
      <alignment horizontal="center" vertical="center"/>
      <protection/>
    </xf>
    <xf numFmtId="164" fontId="28" fillId="10" borderId="15" xfId="20" applyFont="1" applyFill="1" applyBorder="1" applyAlignment="1">
      <alignment horizontal="center" vertical="center"/>
      <protection/>
    </xf>
    <xf numFmtId="164" fontId="28" fillId="8" borderId="26" xfId="20" applyFont="1" applyFill="1" applyBorder="1" applyAlignment="1">
      <alignment horizontal="center" vertical="center"/>
      <protection/>
    </xf>
    <xf numFmtId="164" fontId="30" fillId="8" borderId="13" xfId="20" applyFont="1" applyFill="1" applyBorder="1" applyAlignment="1">
      <alignment vertical="center"/>
      <protection/>
    </xf>
    <xf numFmtId="164" fontId="30" fillId="8" borderId="23" xfId="20" applyFont="1" applyFill="1" applyBorder="1" applyAlignment="1">
      <alignment horizontal="center" vertical="center"/>
      <protection/>
    </xf>
    <xf numFmtId="164" fontId="30" fillId="11" borderId="13" xfId="20" applyFont="1" applyFill="1" applyBorder="1" applyAlignment="1">
      <alignment horizontal="center" vertical="center"/>
      <protection/>
    </xf>
    <xf numFmtId="164" fontId="30" fillId="8" borderId="0" xfId="20" applyFont="1" applyFill="1" applyBorder="1" applyAlignment="1">
      <alignment horizontal="center" vertical="center"/>
      <protection/>
    </xf>
    <xf numFmtId="164" fontId="28" fillId="10" borderId="27" xfId="20" applyFont="1" applyFill="1" applyBorder="1" applyAlignment="1">
      <alignment horizontal="center" vertical="center"/>
      <protection/>
    </xf>
    <xf numFmtId="164" fontId="28" fillId="8" borderId="28" xfId="20" applyFont="1" applyFill="1" applyBorder="1" applyAlignment="1">
      <alignment vertical="center"/>
      <protection/>
    </xf>
    <xf numFmtId="164" fontId="30" fillId="8" borderId="28" xfId="20" applyFont="1" applyFill="1" applyBorder="1" applyAlignment="1">
      <alignment vertical="center"/>
      <protection/>
    </xf>
    <xf numFmtId="164" fontId="30" fillId="8" borderId="27" xfId="20" applyFont="1" applyFill="1" applyBorder="1" applyAlignment="1">
      <alignment horizontal="center" vertical="center"/>
      <protection/>
    </xf>
    <xf numFmtId="164" fontId="30" fillId="8" borderId="28" xfId="20" applyFont="1" applyFill="1" applyBorder="1" applyAlignment="1">
      <alignment horizontal="center" vertical="center"/>
      <protection/>
    </xf>
    <xf numFmtId="164" fontId="30" fillId="11" borderId="29" xfId="20" applyFont="1" applyFill="1" applyBorder="1" applyAlignment="1">
      <alignment horizontal="center" vertical="center"/>
      <protection/>
    </xf>
    <xf numFmtId="164" fontId="28" fillId="10" borderId="30" xfId="20" applyFont="1" applyFill="1" applyBorder="1" applyAlignment="1">
      <alignment horizontal="center" vertical="center"/>
      <protection/>
    </xf>
    <xf numFmtId="164" fontId="29" fillId="10" borderId="31" xfId="20" applyFont="1" applyFill="1" applyBorder="1" applyAlignment="1">
      <alignment horizontal="center" vertical="center"/>
      <protection/>
    </xf>
    <xf numFmtId="164" fontId="28" fillId="12" borderId="32" xfId="20" applyFont="1" applyFill="1" applyBorder="1" applyAlignment="1">
      <alignment horizontal="center" vertical="center"/>
      <protection/>
    </xf>
    <xf numFmtId="164" fontId="28" fillId="12" borderId="31" xfId="20" applyFont="1" applyFill="1" applyBorder="1" applyAlignment="1">
      <alignment horizontal="center" vertical="center"/>
      <protection/>
    </xf>
    <xf numFmtId="164" fontId="28" fillId="10" borderId="31" xfId="20" applyFont="1" applyFill="1" applyBorder="1" applyAlignment="1">
      <alignment horizontal="center" vertical="center"/>
      <protection/>
    </xf>
    <xf numFmtId="164" fontId="28" fillId="10" borderId="33" xfId="20" applyFont="1" applyFill="1" applyBorder="1" applyAlignment="1">
      <alignment horizontal="center" vertical="center"/>
      <protection/>
    </xf>
    <xf numFmtId="164" fontId="28" fillId="8" borderId="34" xfId="20" applyFont="1" applyFill="1" applyBorder="1" applyAlignment="1">
      <alignment horizontal="center" vertical="center"/>
      <protection/>
    </xf>
    <xf numFmtId="167" fontId="0" fillId="0" borderId="0" xfId="0" applyNumberFormat="1" applyAlignment="1">
      <alignment/>
    </xf>
    <xf numFmtId="164" fontId="0" fillId="0" borderId="0" xfId="0" applyFont="1" applyAlignment="1">
      <alignment/>
    </xf>
    <xf numFmtId="164" fontId="27" fillId="0" borderId="0" xfId="0" applyFont="1" applyAlignment="1">
      <alignment/>
    </xf>
    <xf numFmtId="164" fontId="31" fillId="0" borderId="0" xfId="20" applyFont="1">
      <alignment/>
      <protection/>
    </xf>
    <xf numFmtId="164" fontId="32" fillId="0" borderId="4" xfId="20" applyFont="1" applyBorder="1" applyAlignment="1">
      <alignment vertical="center"/>
      <protection/>
    </xf>
    <xf numFmtId="164" fontId="26" fillId="13" borderId="4" xfId="20" applyFont="1" applyFill="1" applyBorder="1" applyAlignment="1">
      <alignment vertical="center"/>
      <protection/>
    </xf>
    <xf numFmtId="164" fontId="26" fillId="0" borderId="4" xfId="20" applyFont="1" applyBorder="1">
      <alignment/>
      <protection/>
    </xf>
    <xf numFmtId="164" fontId="26" fillId="13" borderId="4" xfId="20" applyFont="1" applyFill="1" applyBorder="1">
      <alignment/>
      <protection/>
    </xf>
    <xf numFmtId="164" fontId="26" fillId="14" borderId="0" xfId="20" applyFont="1" applyFill="1">
      <alignment/>
      <protection/>
    </xf>
    <xf numFmtId="164" fontId="0" fillId="14" borderId="0" xfId="0" applyFont="1" applyFill="1" applyAlignment="1">
      <alignment/>
    </xf>
    <xf numFmtId="164" fontId="27" fillId="14" borderId="0" xfId="0" applyFont="1" applyFill="1" applyAlignment="1">
      <alignment/>
    </xf>
    <xf numFmtId="164" fontId="30" fillId="11" borderId="35" xfId="20" applyFont="1" applyFill="1" applyBorder="1" applyAlignment="1">
      <alignment horizontal="center" vertical="center"/>
      <protection/>
    </xf>
    <xf numFmtId="164" fontId="29" fillId="10" borderId="28" xfId="20" applyFont="1" applyFill="1" applyBorder="1" applyAlignment="1">
      <alignment horizontal="center" vertical="center"/>
      <protection/>
    </xf>
    <xf numFmtId="164" fontId="28" fillId="12" borderId="28" xfId="20" applyFont="1" applyFill="1" applyBorder="1" applyAlignment="1">
      <alignment horizontal="center" vertical="center"/>
      <protection/>
    </xf>
    <xf numFmtId="164" fontId="28" fillId="10" borderId="28" xfId="20" applyFont="1" applyFill="1" applyBorder="1" applyAlignment="1">
      <alignment horizontal="center" vertical="center"/>
      <protection/>
    </xf>
    <xf numFmtId="164" fontId="28" fillId="10" borderId="36" xfId="20" applyFont="1" applyFill="1" applyBorder="1" applyAlignment="1">
      <alignment horizontal="center" vertical="center"/>
      <protection/>
    </xf>
    <xf numFmtId="164" fontId="26" fillId="0" borderId="4" xfId="20" applyFont="1" applyFill="1" applyBorder="1" applyAlignment="1">
      <alignment vertical="center"/>
      <protection/>
    </xf>
    <xf numFmtId="164" fontId="26" fillId="0" borderId="4" xfId="20" applyFont="1" applyFill="1" applyBorder="1">
      <alignment/>
      <protection/>
    </xf>
    <xf numFmtId="164" fontId="26" fillId="15" borderId="0" xfId="20" applyFont="1" applyFill="1">
      <alignment/>
      <protection/>
    </xf>
    <xf numFmtId="164" fontId="0" fillId="15" borderId="0" xfId="0" applyFont="1" applyFill="1" applyAlignment="1">
      <alignment/>
    </xf>
    <xf numFmtId="164" fontId="27" fillId="15" borderId="0" xfId="0" applyFont="1" applyFill="1" applyAlignment="1">
      <alignment/>
    </xf>
    <xf numFmtId="164" fontId="28" fillId="0" borderId="26" xfId="20" applyFont="1" applyFill="1" applyBorder="1" applyAlignment="1">
      <alignment horizontal="center" vertical="center"/>
      <protection/>
    </xf>
    <xf numFmtId="164" fontId="26" fillId="0" borderId="0" xfId="20" applyFont="1" applyAlignment="1">
      <alignment horizontal="left"/>
      <protection/>
    </xf>
    <xf numFmtId="164" fontId="30" fillId="16" borderId="28" xfId="20" applyFont="1" applyFill="1" applyBorder="1" applyAlignment="1">
      <alignment horizontal="center" vertical="center"/>
      <protection/>
    </xf>
    <xf numFmtId="164" fontId="30" fillId="8" borderId="29" xfId="20" applyFont="1" applyFill="1" applyBorder="1" applyAlignment="1">
      <alignment horizontal="center" vertical="center"/>
      <protection/>
    </xf>
    <xf numFmtId="164" fontId="0" fillId="0" borderId="0" xfId="0" applyFont="1" applyFill="1" applyAlignment="1" applyProtection="1">
      <alignment/>
      <protection hidden="1"/>
    </xf>
    <xf numFmtId="164" fontId="0" fillId="0" borderId="0" xfId="0" applyFont="1" applyFill="1" applyAlignment="1" applyProtection="1">
      <alignment horizontal="center"/>
      <protection hidden="1"/>
    </xf>
    <xf numFmtId="164" fontId="30" fillId="0" borderId="0" xfId="0" applyFont="1" applyFill="1" applyAlignment="1" applyProtection="1">
      <alignment horizontal="center"/>
      <protection hidden="1"/>
    </xf>
    <xf numFmtId="164" fontId="0" fillId="13" borderId="0" xfId="0" applyFont="1" applyFill="1" applyAlignment="1" applyProtection="1">
      <alignment/>
      <protection hidden="1"/>
    </xf>
    <xf numFmtId="164" fontId="0" fillId="13" borderId="0" xfId="0" applyFont="1" applyFill="1" applyBorder="1" applyAlignment="1" applyProtection="1">
      <alignment/>
      <protection hidden="1"/>
    </xf>
    <xf numFmtId="164" fontId="0" fillId="13" borderId="0" xfId="0" applyFont="1" applyFill="1" applyBorder="1" applyAlignment="1" applyProtection="1">
      <alignment horizontal="center"/>
      <protection hidden="1"/>
    </xf>
    <xf numFmtId="164" fontId="0" fillId="13" borderId="0" xfId="0" applyFont="1" applyFill="1" applyAlignment="1" applyProtection="1">
      <alignment horizontal="center"/>
      <protection hidden="1"/>
    </xf>
    <xf numFmtId="164" fontId="30" fillId="13" borderId="0" xfId="0" applyFont="1" applyFill="1" applyAlignment="1" applyProtection="1">
      <alignment horizontal="center"/>
      <protection hidden="1"/>
    </xf>
    <xf numFmtId="164" fontId="0" fillId="0" borderId="0" xfId="0" applyFont="1" applyFill="1" applyBorder="1" applyAlignment="1" applyProtection="1">
      <alignment/>
      <protection hidden="1"/>
    </xf>
    <xf numFmtId="168" fontId="0" fillId="0" borderId="37" xfId="0" applyNumberFormat="1" applyFont="1" applyFill="1" applyBorder="1" applyAlignment="1" applyProtection="1">
      <alignment horizontal="center"/>
      <protection hidden="1"/>
    </xf>
    <xf numFmtId="164" fontId="0" fillId="0" borderId="7" xfId="0" applyNumberFormat="1" applyFont="1" applyFill="1" applyBorder="1" applyAlignment="1" applyProtection="1">
      <alignment horizontal="center"/>
      <protection hidden="1"/>
    </xf>
    <xf numFmtId="164" fontId="0" fillId="0" borderId="7" xfId="0" applyFont="1" applyFill="1" applyBorder="1" applyAlignment="1" applyProtection="1">
      <alignment horizontal="center"/>
      <protection locked="0"/>
    </xf>
    <xf numFmtId="164" fontId="0" fillId="0" borderId="4" xfId="0" applyFont="1" applyBorder="1" applyAlignment="1">
      <alignment horizontal="center" vertical="center"/>
    </xf>
    <xf numFmtId="164" fontId="0" fillId="0" borderId="38" xfId="0" applyNumberFormat="1" applyFont="1" applyFill="1" applyBorder="1" applyAlignment="1" applyProtection="1">
      <alignment horizontal="center"/>
      <protection hidden="1"/>
    </xf>
    <xf numFmtId="164" fontId="0" fillId="0" borderId="10" xfId="0" applyFont="1" applyFill="1" applyBorder="1" applyAlignment="1" applyProtection="1">
      <alignment/>
      <protection hidden="1"/>
    </xf>
    <xf numFmtId="164" fontId="33" fillId="0" borderId="0" xfId="0" applyFont="1" applyFill="1" applyAlignment="1" applyProtection="1">
      <alignment/>
      <protection hidden="1"/>
    </xf>
    <xf numFmtId="164" fontId="0" fillId="0" borderId="14" xfId="0" applyNumberFormat="1" applyFont="1" applyFill="1" applyBorder="1" applyAlignment="1" applyProtection="1">
      <alignment horizontal="center"/>
      <protection hidden="1"/>
    </xf>
    <xf numFmtId="164" fontId="0" fillId="0" borderId="11" xfId="0" applyFont="1" applyFill="1" applyBorder="1" applyAlignment="1" applyProtection="1">
      <alignment horizontal="center"/>
      <protection locked="0"/>
    </xf>
    <xf numFmtId="164" fontId="0" fillId="0" borderId="14" xfId="0" applyFont="1" applyFill="1" applyBorder="1" applyAlignment="1" applyProtection="1">
      <alignment horizontal="center"/>
      <protection hidden="1"/>
    </xf>
    <xf numFmtId="164" fontId="0" fillId="0" borderId="11" xfId="0" applyFont="1" applyFill="1" applyBorder="1" applyAlignment="1" applyProtection="1">
      <alignment/>
      <protection hidden="1"/>
    </xf>
    <xf numFmtId="164" fontId="30" fillId="0" borderId="0" xfId="0" applyFont="1" applyFill="1" applyBorder="1" applyAlignment="1" applyProtection="1">
      <alignment horizontal="center" vertical="center" wrapText="1"/>
      <protection hidden="1"/>
    </xf>
    <xf numFmtId="164" fontId="0" fillId="0" borderId="14" xfId="0" applyFont="1" applyFill="1" applyBorder="1" applyAlignment="1" applyProtection="1">
      <alignment/>
      <protection hidden="1"/>
    </xf>
    <xf numFmtId="164" fontId="0" fillId="0" borderId="39" xfId="0" applyFont="1" applyFill="1" applyBorder="1" applyAlignment="1" applyProtection="1">
      <alignment horizontal="center"/>
      <protection hidden="1"/>
    </xf>
    <xf numFmtId="164" fontId="0" fillId="0" borderId="40" xfId="0" applyFont="1" applyFill="1" applyBorder="1" applyAlignment="1" applyProtection="1">
      <alignment/>
      <protection hidden="1"/>
    </xf>
    <xf numFmtId="168" fontId="0" fillId="0" borderId="15" xfId="0" applyNumberFormat="1" applyFont="1" applyFill="1" applyBorder="1" applyAlignment="1" applyProtection="1">
      <alignment horizontal="center"/>
      <protection hidden="1"/>
    </xf>
    <xf numFmtId="164" fontId="0" fillId="0" borderId="13" xfId="0" applyFont="1" applyFill="1" applyBorder="1" applyAlignment="1" applyProtection="1">
      <alignment/>
      <protection hidden="1"/>
    </xf>
    <xf numFmtId="164" fontId="0" fillId="0" borderId="38" xfId="0" applyFont="1" applyFill="1" applyBorder="1" applyAlignment="1" applyProtection="1">
      <alignment/>
      <protection hidden="1"/>
    </xf>
    <xf numFmtId="164" fontId="0" fillId="0" borderId="39" xfId="0" applyFont="1" applyFill="1" applyBorder="1" applyAlignment="1" applyProtection="1">
      <alignment/>
      <protection hidden="1"/>
    </xf>
    <xf numFmtId="164" fontId="0" fillId="13" borderId="7" xfId="0" applyNumberFormat="1" applyFont="1" applyFill="1" applyBorder="1" applyAlignment="1" applyProtection="1">
      <alignment horizontal="center"/>
      <protection hidden="1"/>
    </xf>
    <xf numFmtId="164" fontId="0" fillId="0" borderId="0" xfId="0" applyFont="1" applyFill="1" applyBorder="1" applyAlignment="1" applyProtection="1">
      <alignment horizontal="center"/>
      <protection hidden="1"/>
    </xf>
    <xf numFmtId="164" fontId="30" fillId="0" borderId="0" xfId="0" applyFont="1" applyFill="1" applyBorder="1" applyAlignment="1" applyProtection="1">
      <alignment horizontal="center"/>
      <protection hidden="1"/>
    </xf>
    <xf numFmtId="164" fontId="0" fillId="0" borderId="0" xfId="0" applyNumberFormat="1" applyFont="1" applyFill="1" applyBorder="1" applyAlignment="1" applyProtection="1">
      <alignment horizontal="center"/>
      <protection hidden="1"/>
    </xf>
    <xf numFmtId="164" fontId="0" fillId="0" borderId="0" xfId="0" applyFont="1" applyFill="1" applyBorder="1" applyAlignment="1" applyProtection="1">
      <alignment horizontal="center"/>
      <protection locked="0"/>
    </xf>
    <xf numFmtId="164" fontId="34" fillId="0" borderId="0" xfId="0" applyFont="1" applyFill="1" applyAlignment="1" applyProtection="1">
      <alignment horizontal="center"/>
      <protection hidden="1"/>
    </xf>
    <xf numFmtId="164" fontId="0" fillId="0" borderId="0" xfId="0" applyFont="1" applyFill="1" applyBorder="1" applyAlignment="1" applyProtection="1">
      <alignment horizontal="right"/>
      <protection hidden="1"/>
    </xf>
    <xf numFmtId="164" fontId="0" fillId="0" borderId="39" xfId="0" applyNumberFormat="1" applyFont="1" applyFill="1" applyBorder="1" applyAlignment="1" applyProtection="1">
      <alignment horizontal="center"/>
      <protection hidden="1"/>
    </xf>
    <xf numFmtId="164" fontId="0" fillId="0" borderId="10" xfId="0" applyNumberFormat="1" applyFont="1" applyFill="1" applyBorder="1" applyAlignment="1" applyProtection="1">
      <alignment horizontal="center"/>
      <protection hidden="1"/>
    </xf>
    <xf numFmtId="164" fontId="0" fillId="0" borderId="11" xfId="0" applyNumberFormat="1" applyFont="1" applyFill="1" applyBorder="1" applyAlignment="1" applyProtection="1">
      <alignment horizontal="center"/>
      <protection hidden="1"/>
    </xf>
    <xf numFmtId="164" fontId="0" fillId="0" borderId="15" xfId="0" applyFont="1" applyFill="1" applyBorder="1" applyAlignment="1" applyProtection="1">
      <alignment/>
      <protection hidden="1"/>
    </xf>
    <xf numFmtId="164" fontId="0" fillId="0" borderId="37" xfId="0" applyFont="1" applyFill="1" applyBorder="1" applyAlignment="1" applyProtection="1">
      <alignment/>
      <protection hidden="1"/>
    </xf>
    <xf numFmtId="164" fontId="0" fillId="0" borderId="11" xfId="0" applyFont="1" applyFill="1" applyBorder="1" applyAlignment="1" applyProtection="1">
      <alignment horizontal="center"/>
      <protection hidden="1"/>
    </xf>
    <xf numFmtId="164" fontId="0" fillId="0" borderId="0" xfId="0" applyFont="1" applyFill="1" applyBorder="1" applyAlignment="1" applyProtection="1">
      <alignment horizontal="left"/>
      <protection locked="0"/>
    </xf>
    <xf numFmtId="164" fontId="0" fillId="0" borderId="37" xfId="0" applyNumberFormat="1" applyFont="1" applyFill="1" applyBorder="1" applyAlignment="1" applyProtection="1">
      <alignment horizontal="center"/>
      <protection hidden="1"/>
    </xf>
    <xf numFmtId="164" fontId="0" fillId="0" borderId="13" xfId="0" applyNumberFormat="1" applyFont="1" applyFill="1" applyBorder="1" applyAlignment="1" applyProtection="1">
      <alignment horizontal="center"/>
      <protection hidden="1"/>
    </xf>
    <xf numFmtId="164" fontId="0" fillId="17" borderId="0" xfId="0" applyFont="1" applyFill="1" applyBorder="1" applyAlignment="1" applyProtection="1">
      <alignment/>
      <protection hidden="1"/>
    </xf>
    <xf numFmtId="164" fontId="0" fillId="17" borderId="0" xfId="0" applyFont="1" applyFill="1" applyAlignment="1" applyProtection="1">
      <alignment/>
      <protection hidden="1"/>
    </xf>
    <xf numFmtId="164" fontId="0" fillId="17" borderId="0" xfId="0" applyFont="1" applyFill="1" applyAlignment="1" applyProtection="1">
      <alignment horizontal="center"/>
      <protection hidden="1"/>
    </xf>
    <xf numFmtId="164" fontId="0" fillId="17" borderId="0" xfId="0" applyFont="1" applyFill="1" applyBorder="1" applyAlignment="1" applyProtection="1">
      <alignment horizontal="right"/>
      <protection hidden="1"/>
    </xf>
    <xf numFmtId="164" fontId="0" fillId="17" borderId="0" xfId="0" applyFont="1" applyFill="1" applyBorder="1" applyAlignment="1" applyProtection="1">
      <alignment horizontal="center"/>
      <protection hidden="1"/>
    </xf>
    <xf numFmtId="164" fontId="0" fillId="0" borderId="11" xfId="0" applyFont="1" applyFill="1" applyBorder="1" applyAlignment="1" applyProtection="1">
      <alignment horizontal="right"/>
      <protection hidden="1"/>
    </xf>
    <xf numFmtId="168" fontId="0" fillId="13" borderId="7" xfId="0" applyNumberFormat="1" applyFont="1" applyFill="1" applyBorder="1" applyAlignment="1" applyProtection="1">
      <alignment horizontal="center"/>
      <protection hidden="1"/>
    </xf>
    <xf numFmtId="164" fontId="0" fillId="0" borderId="7" xfId="0" applyFont="1" applyFill="1" applyBorder="1" applyAlignment="1" applyProtection="1">
      <alignment/>
      <protection hidden="1"/>
    </xf>
    <xf numFmtId="164" fontId="0" fillId="0" borderId="0" xfId="0" applyFont="1" applyFill="1" applyAlignment="1" applyProtection="1">
      <alignment/>
      <protection hidden="1"/>
    </xf>
    <xf numFmtId="164" fontId="33" fillId="0" borderId="0" xfId="0" applyFont="1" applyFill="1" applyAlignment="1" applyProtection="1">
      <alignment horizontal="center" vertical="center"/>
      <protection hidden="1"/>
    </xf>
    <xf numFmtId="164" fontId="0" fillId="0" borderId="0" xfId="0" applyFont="1" applyFill="1" applyBorder="1" applyAlignment="1" applyProtection="1">
      <alignment/>
      <protection hidden="1"/>
    </xf>
    <xf numFmtId="164" fontId="0" fillId="0" borderId="0" xfId="0" applyFill="1" applyAlignment="1">
      <alignment horizontal="center" vertical="center"/>
    </xf>
    <xf numFmtId="168" fontId="0" fillId="0" borderId="14" xfId="0" applyNumberFormat="1" applyFont="1" applyFill="1" applyBorder="1" applyAlignment="1" applyProtection="1">
      <alignment horizontal="center"/>
      <protection hidden="1"/>
    </xf>
    <xf numFmtId="164" fontId="0" fillId="0" borderId="37" xfId="0" applyFont="1" applyFill="1" applyBorder="1" applyAlignment="1" applyProtection="1">
      <alignment horizontal="center"/>
      <protection hidden="1"/>
    </xf>
    <xf numFmtId="168" fontId="0" fillId="0" borderId="0" xfId="0" applyNumberFormat="1" applyFont="1" applyFill="1" applyAlignment="1" applyProtection="1">
      <alignment horizontal="center"/>
      <protection hidden="1"/>
    </xf>
    <xf numFmtId="164" fontId="0" fillId="0" borderId="7" xfId="0" applyFont="1" applyFill="1" applyBorder="1" applyAlignment="1" applyProtection="1">
      <alignment horizontal="center"/>
      <protection/>
    </xf>
    <xf numFmtId="164" fontId="0" fillId="0" borderId="10" xfId="0" applyFont="1" applyFill="1" applyBorder="1" applyAlignment="1" applyProtection="1">
      <alignment horizontal="center"/>
      <protection hidden="1"/>
    </xf>
    <xf numFmtId="164" fontId="0" fillId="0" borderId="14" xfId="0" applyFont="1" applyFill="1" applyBorder="1" applyAlignment="1" applyProtection="1">
      <alignment horizontal="center"/>
      <protection locked="0"/>
    </xf>
    <xf numFmtId="164" fontId="0" fillId="13" borderId="7" xfId="0" applyFont="1" applyFill="1" applyBorder="1" applyAlignment="1" applyProtection="1">
      <alignment horizontal="center"/>
      <protection/>
    </xf>
    <xf numFmtId="164" fontId="0" fillId="0" borderId="13" xfId="0" applyFont="1" applyFill="1" applyBorder="1" applyAlignment="1" applyProtection="1">
      <alignment horizontal="center"/>
      <protection hidden="1"/>
    </xf>
    <xf numFmtId="164" fontId="0" fillId="13" borderId="7" xfId="0" applyFont="1" applyFill="1" applyBorder="1" applyAlignment="1" applyProtection="1">
      <alignment horizontal="center"/>
      <protection locked="0"/>
    </xf>
    <xf numFmtId="164" fontId="0" fillId="0" borderId="0" xfId="0" applyFill="1" applyAlignment="1">
      <alignment/>
    </xf>
    <xf numFmtId="164" fontId="0" fillId="15" borderId="0" xfId="0" applyFill="1" applyAlignment="1">
      <alignment/>
    </xf>
    <xf numFmtId="164" fontId="26" fillId="0" borderId="0" xfId="20" applyFont="1" applyBorder="1" applyAlignment="1">
      <alignment horizontal="center"/>
      <protection/>
    </xf>
    <xf numFmtId="164" fontId="26" fillId="0" borderId="17" xfId="20" applyFont="1" applyBorder="1" applyAlignment="1">
      <alignment horizontal="center"/>
      <protection/>
    </xf>
    <xf numFmtId="164" fontId="26" fillId="0" borderId="41" xfId="20" applyFont="1" applyBorder="1" applyAlignment="1">
      <alignment horizontal="center"/>
      <protection/>
    </xf>
    <xf numFmtId="164" fontId="26" fillId="0" borderId="0" xfId="20" applyFont="1" applyAlignment="1">
      <alignment horizontal="center"/>
      <protection/>
    </xf>
    <xf numFmtId="164" fontId="26" fillId="0" borderId="30" xfId="20" applyFont="1" applyBorder="1" applyAlignment="1">
      <alignment horizontal="center"/>
      <protection/>
    </xf>
    <xf numFmtId="164" fontId="26" fillId="0" borderId="29" xfId="20" applyFont="1" applyBorder="1" applyAlignment="1">
      <alignment horizontal="center"/>
      <protection/>
    </xf>
    <xf numFmtId="164" fontId="26" fillId="0" borderId="42" xfId="20" applyFont="1" applyBorder="1" applyAlignment="1">
      <alignment horizontal="center"/>
      <protection/>
    </xf>
    <xf numFmtId="164" fontId="26" fillId="0" borderId="43" xfId="20" applyFont="1" applyBorder="1" applyAlignment="1">
      <alignment horizontal="center"/>
      <protection/>
    </xf>
    <xf numFmtId="164" fontId="26" fillId="0" borderId="41" xfId="20" applyFont="1" applyFill="1" applyBorder="1" applyAlignment="1">
      <alignment horizontal="center"/>
      <protection/>
    </xf>
    <xf numFmtId="164" fontId="26" fillId="0" borderId="29" xfId="20" applyFont="1" applyFill="1" applyBorder="1" applyAlignment="1">
      <alignment horizontal="center"/>
      <protection/>
    </xf>
    <xf numFmtId="164" fontId="26" fillId="0" borderId="44" xfId="20" applyFont="1" applyFill="1" applyBorder="1" applyAlignment="1">
      <alignment horizontal="center"/>
      <protection/>
    </xf>
    <xf numFmtId="164" fontId="0" fillId="13" borderId="0" xfId="0" applyFill="1" applyAlignment="1">
      <alignment/>
    </xf>
    <xf numFmtId="164" fontId="33" fillId="14" borderId="4" xfId="0" applyFont="1" applyFill="1" applyBorder="1" applyAlignment="1">
      <alignment vertical="center"/>
    </xf>
    <xf numFmtId="164" fontId="33" fillId="15" borderId="4" xfId="0" applyFont="1" applyFill="1" applyBorder="1" applyAlignment="1">
      <alignment vertical="center"/>
    </xf>
    <xf numFmtId="164" fontId="33" fillId="9" borderId="4" xfId="0" applyFont="1" applyFill="1" applyBorder="1" applyAlignment="1">
      <alignment vertical="center"/>
    </xf>
    <xf numFmtId="164" fontId="33" fillId="13" borderId="4" xfId="0" applyFont="1" applyFill="1" applyBorder="1" applyAlignment="1">
      <alignment vertical="center"/>
    </xf>
    <xf numFmtId="164" fontId="0" fillId="0" borderId="4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2">
    <dxf>
      <font>
        <b val="0"/>
        <sz val="11"/>
        <color rgb="FF000000"/>
      </font>
      <fill>
        <patternFill patternType="solid">
          <fgColor rgb="FFF2DCDB"/>
          <bgColor rgb="FFFFCC99"/>
        </patternFill>
      </fill>
      <border/>
    </dxf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77933C"/>
      <rgbColor rgb="00800080"/>
      <rgbColor rgb="00008080"/>
      <rgbColor rgb="00C0C0C0"/>
      <rgbColor rgb="00808080"/>
      <rgbColor rgb="00BFBFBF"/>
      <rgbColor rgb="00993366"/>
      <rgbColor rgb="00F2DCDB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66"/>
      <rgbColor rgb="00CCFFCC"/>
      <rgbColor rgb="00FFFF66"/>
      <rgbColor rgb="0093CDDD"/>
      <rgbColor rgb="00FF99CC"/>
      <rgbColor rgb="00B3A2C7"/>
      <rgbColor rgb="00FFCC99"/>
      <rgbColor rgb="006666FF"/>
      <rgbColor rgb="0047B8B8"/>
      <rgbColor rgb="0092D050"/>
      <rgbColor rgb="00FFCC00"/>
      <rgbColor rgb="00FF9900"/>
      <rgbColor rgb="00E46C0A"/>
      <rgbColor rgb="00604A7B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76200</xdr:rowOff>
    </xdr:from>
    <xdr:to>
      <xdr:col>19</xdr:col>
      <xdr:colOff>0</xdr:colOff>
      <xdr:row>6</xdr:row>
      <xdr:rowOff>76200</xdr:rowOff>
    </xdr:to>
    <xdr:sp>
      <xdr:nvSpPr>
        <xdr:cNvPr id="1" name="Line 511"/>
        <xdr:cNvSpPr>
          <a:spLocks/>
        </xdr:cNvSpPr>
      </xdr:nvSpPr>
      <xdr:spPr>
        <a:xfrm>
          <a:off x="11315700" y="104775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76200</xdr:rowOff>
    </xdr:from>
    <xdr:to>
      <xdr:col>15</xdr:col>
      <xdr:colOff>381000</xdr:colOff>
      <xdr:row>7</xdr:row>
      <xdr:rowOff>76200</xdr:rowOff>
    </xdr:to>
    <xdr:sp>
      <xdr:nvSpPr>
        <xdr:cNvPr id="2" name="Line 512"/>
        <xdr:cNvSpPr>
          <a:spLocks/>
        </xdr:cNvSpPr>
      </xdr:nvSpPr>
      <xdr:spPr>
        <a:xfrm>
          <a:off x="9477375" y="12096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76200</xdr:rowOff>
    </xdr:from>
    <xdr:to>
      <xdr:col>19</xdr:col>
      <xdr:colOff>0</xdr:colOff>
      <xdr:row>18</xdr:row>
      <xdr:rowOff>76200</xdr:rowOff>
    </xdr:to>
    <xdr:sp>
      <xdr:nvSpPr>
        <xdr:cNvPr id="3" name="Line 517"/>
        <xdr:cNvSpPr>
          <a:spLocks/>
        </xdr:cNvSpPr>
      </xdr:nvSpPr>
      <xdr:spPr>
        <a:xfrm>
          <a:off x="11315700" y="299085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76200</xdr:rowOff>
    </xdr:from>
    <xdr:to>
      <xdr:col>15</xdr:col>
      <xdr:colOff>381000</xdr:colOff>
      <xdr:row>19</xdr:row>
      <xdr:rowOff>76200</xdr:rowOff>
    </xdr:to>
    <xdr:sp>
      <xdr:nvSpPr>
        <xdr:cNvPr id="4" name="Line 518"/>
        <xdr:cNvSpPr>
          <a:spLocks/>
        </xdr:cNvSpPr>
      </xdr:nvSpPr>
      <xdr:spPr>
        <a:xfrm>
          <a:off x="9477375" y="31527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76200</xdr:rowOff>
    </xdr:from>
    <xdr:to>
      <xdr:col>12</xdr:col>
      <xdr:colOff>381000</xdr:colOff>
      <xdr:row>13</xdr:row>
      <xdr:rowOff>76200</xdr:rowOff>
    </xdr:to>
    <xdr:sp>
      <xdr:nvSpPr>
        <xdr:cNvPr id="5" name="Line 519"/>
        <xdr:cNvSpPr>
          <a:spLocks/>
        </xdr:cNvSpPr>
      </xdr:nvSpPr>
      <xdr:spPr>
        <a:xfrm>
          <a:off x="7734300" y="218122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76200</xdr:rowOff>
    </xdr:from>
    <xdr:to>
      <xdr:col>19</xdr:col>
      <xdr:colOff>0</xdr:colOff>
      <xdr:row>30</xdr:row>
      <xdr:rowOff>76200</xdr:rowOff>
    </xdr:to>
    <xdr:sp>
      <xdr:nvSpPr>
        <xdr:cNvPr id="6" name="Line 526"/>
        <xdr:cNvSpPr>
          <a:spLocks/>
        </xdr:cNvSpPr>
      </xdr:nvSpPr>
      <xdr:spPr>
        <a:xfrm>
          <a:off x="11315700" y="493395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76200</xdr:rowOff>
    </xdr:from>
    <xdr:to>
      <xdr:col>15</xdr:col>
      <xdr:colOff>381000</xdr:colOff>
      <xdr:row>31</xdr:row>
      <xdr:rowOff>76200</xdr:rowOff>
    </xdr:to>
    <xdr:sp>
      <xdr:nvSpPr>
        <xdr:cNvPr id="7" name="Line 527"/>
        <xdr:cNvSpPr>
          <a:spLocks/>
        </xdr:cNvSpPr>
      </xdr:nvSpPr>
      <xdr:spPr>
        <a:xfrm>
          <a:off x="9477375" y="50958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42</xdr:row>
      <xdr:rowOff>76200</xdr:rowOff>
    </xdr:from>
    <xdr:to>
      <xdr:col>19</xdr:col>
      <xdr:colOff>0</xdr:colOff>
      <xdr:row>42</xdr:row>
      <xdr:rowOff>76200</xdr:rowOff>
    </xdr:to>
    <xdr:sp>
      <xdr:nvSpPr>
        <xdr:cNvPr id="8" name="Line 532"/>
        <xdr:cNvSpPr>
          <a:spLocks/>
        </xdr:cNvSpPr>
      </xdr:nvSpPr>
      <xdr:spPr>
        <a:xfrm>
          <a:off x="11315700" y="687705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76200</xdr:rowOff>
    </xdr:from>
    <xdr:to>
      <xdr:col>15</xdr:col>
      <xdr:colOff>381000</xdr:colOff>
      <xdr:row>43</xdr:row>
      <xdr:rowOff>76200</xdr:rowOff>
    </xdr:to>
    <xdr:sp>
      <xdr:nvSpPr>
        <xdr:cNvPr id="9" name="Line 533"/>
        <xdr:cNvSpPr>
          <a:spLocks/>
        </xdr:cNvSpPr>
      </xdr:nvSpPr>
      <xdr:spPr>
        <a:xfrm>
          <a:off x="9477375" y="70389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37</xdr:row>
      <xdr:rowOff>76200</xdr:rowOff>
    </xdr:from>
    <xdr:to>
      <xdr:col>12</xdr:col>
      <xdr:colOff>381000</xdr:colOff>
      <xdr:row>37</xdr:row>
      <xdr:rowOff>76200</xdr:rowOff>
    </xdr:to>
    <xdr:sp>
      <xdr:nvSpPr>
        <xdr:cNvPr id="10" name="Line 534"/>
        <xdr:cNvSpPr>
          <a:spLocks/>
        </xdr:cNvSpPr>
      </xdr:nvSpPr>
      <xdr:spPr>
        <a:xfrm>
          <a:off x="7734300" y="606742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76200</xdr:rowOff>
    </xdr:from>
    <xdr:to>
      <xdr:col>9</xdr:col>
      <xdr:colOff>381000</xdr:colOff>
      <xdr:row>14</xdr:row>
      <xdr:rowOff>76200</xdr:rowOff>
    </xdr:to>
    <xdr:sp>
      <xdr:nvSpPr>
        <xdr:cNvPr id="11" name="Line 535"/>
        <xdr:cNvSpPr>
          <a:spLocks/>
        </xdr:cNvSpPr>
      </xdr:nvSpPr>
      <xdr:spPr>
        <a:xfrm>
          <a:off x="5991225" y="234315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76200</xdr:rowOff>
    </xdr:from>
    <xdr:to>
      <xdr:col>19</xdr:col>
      <xdr:colOff>0</xdr:colOff>
      <xdr:row>30</xdr:row>
      <xdr:rowOff>76200</xdr:rowOff>
    </xdr:to>
    <xdr:sp>
      <xdr:nvSpPr>
        <xdr:cNvPr id="12" name="Line 542"/>
        <xdr:cNvSpPr>
          <a:spLocks/>
        </xdr:cNvSpPr>
      </xdr:nvSpPr>
      <xdr:spPr>
        <a:xfrm>
          <a:off x="11315700" y="493395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76200</xdr:rowOff>
    </xdr:from>
    <xdr:to>
      <xdr:col>15</xdr:col>
      <xdr:colOff>381000</xdr:colOff>
      <xdr:row>31</xdr:row>
      <xdr:rowOff>76200</xdr:rowOff>
    </xdr:to>
    <xdr:sp>
      <xdr:nvSpPr>
        <xdr:cNvPr id="13" name="Line 543"/>
        <xdr:cNvSpPr>
          <a:spLocks/>
        </xdr:cNvSpPr>
      </xdr:nvSpPr>
      <xdr:spPr>
        <a:xfrm>
          <a:off x="9477375" y="50958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42</xdr:row>
      <xdr:rowOff>76200</xdr:rowOff>
    </xdr:from>
    <xdr:to>
      <xdr:col>19</xdr:col>
      <xdr:colOff>0</xdr:colOff>
      <xdr:row>42</xdr:row>
      <xdr:rowOff>76200</xdr:rowOff>
    </xdr:to>
    <xdr:sp>
      <xdr:nvSpPr>
        <xdr:cNvPr id="14" name="Line 548"/>
        <xdr:cNvSpPr>
          <a:spLocks/>
        </xdr:cNvSpPr>
      </xdr:nvSpPr>
      <xdr:spPr>
        <a:xfrm>
          <a:off x="11315700" y="687705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76200</xdr:rowOff>
    </xdr:from>
    <xdr:to>
      <xdr:col>15</xdr:col>
      <xdr:colOff>381000</xdr:colOff>
      <xdr:row>43</xdr:row>
      <xdr:rowOff>76200</xdr:rowOff>
    </xdr:to>
    <xdr:sp>
      <xdr:nvSpPr>
        <xdr:cNvPr id="15" name="Line 549"/>
        <xdr:cNvSpPr>
          <a:spLocks/>
        </xdr:cNvSpPr>
      </xdr:nvSpPr>
      <xdr:spPr>
        <a:xfrm>
          <a:off x="9477375" y="70389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37</xdr:row>
      <xdr:rowOff>76200</xdr:rowOff>
    </xdr:from>
    <xdr:to>
      <xdr:col>12</xdr:col>
      <xdr:colOff>381000</xdr:colOff>
      <xdr:row>37</xdr:row>
      <xdr:rowOff>76200</xdr:rowOff>
    </xdr:to>
    <xdr:sp>
      <xdr:nvSpPr>
        <xdr:cNvPr id="16" name="Line 550"/>
        <xdr:cNvSpPr>
          <a:spLocks/>
        </xdr:cNvSpPr>
      </xdr:nvSpPr>
      <xdr:spPr>
        <a:xfrm>
          <a:off x="7734300" y="606742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76200</xdr:rowOff>
    </xdr:from>
    <xdr:to>
      <xdr:col>9</xdr:col>
      <xdr:colOff>381000</xdr:colOff>
      <xdr:row>38</xdr:row>
      <xdr:rowOff>76200</xdr:rowOff>
    </xdr:to>
    <xdr:sp>
      <xdr:nvSpPr>
        <xdr:cNvPr id="17" name="Line 551"/>
        <xdr:cNvSpPr>
          <a:spLocks/>
        </xdr:cNvSpPr>
      </xdr:nvSpPr>
      <xdr:spPr>
        <a:xfrm>
          <a:off x="5991225" y="622935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54</xdr:row>
      <xdr:rowOff>76200</xdr:rowOff>
    </xdr:from>
    <xdr:to>
      <xdr:col>19</xdr:col>
      <xdr:colOff>0</xdr:colOff>
      <xdr:row>54</xdr:row>
      <xdr:rowOff>76200</xdr:rowOff>
    </xdr:to>
    <xdr:sp>
      <xdr:nvSpPr>
        <xdr:cNvPr id="18" name="Line 565"/>
        <xdr:cNvSpPr>
          <a:spLocks/>
        </xdr:cNvSpPr>
      </xdr:nvSpPr>
      <xdr:spPr>
        <a:xfrm>
          <a:off x="11315700" y="882015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55</xdr:row>
      <xdr:rowOff>76200</xdr:rowOff>
    </xdr:from>
    <xdr:to>
      <xdr:col>15</xdr:col>
      <xdr:colOff>381000</xdr:colOff>
      <xdr:row>55</xdr:row>
      <xdr:rowOff>76200</xdr:rowOff>
    </xdr:to>
    <xdr:sp>
      <xdr:nvSpPr>
        <xdr:cNvPr id="19" name="Line 566"/>
        <xdr:cNvSpPr>
          <a:spLocks/>
        </xdr:cNvSpPr>
      </xdr:nvSpPr>
      <xdr:spPr>
        <a:xfrm>
          <a:off x="9477375" y="89820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66</xdr:row>
      <xdr:rowOff>76200</xdr:rowOff>
    </xdr:from>
    <xdr:to>
      <xdr:col>19</xdr:col>
      <xdr:colOff>0</xdr:colOff>
      <xdr:row>66</xdr:row>
      <xdr:rowOff>76200</xdr:rowOff>
    </xdr:to>
    <xdr:sp>
      <xdr:nvSpPr>
        <xdr:cNvPr id="20" name="Line 571"/>
        <xdr:cNvSpPr>
          <a:spLocks/>
        </xdr:cNvSpPr>
      </xdr:nvSpPr>
      <xdr:spPr>
        <a:xfrm>
          <a:off x="11315700" y="1076325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67</xdr:row>
      <xdr:rowOff>76200</xdr:rowOff>
    </xdr:from>
    <xdr:to>
      <xdr:col>15</xdr:col>
      <xdr:colOff>381000</xdr:colOff>
      <xdr:row>67</xdr:row>
      <xdr:rowOff>76200</xdr:rowOff>
    </xdr:to>
    <xdr:sp>
      <xdr:nvSpPr>
        <xdr:cNvPr id="21" name="Line 572"/>
        <xdr:cNvSpPr>
          <a:spLocks/>
        </xdr:cNvSpPr>
      </xdr:nvSpPr>
      <xdr:spPr>
        <a:xfrm>
          <a:off x="9477375" y="109251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61</xdr:row>
      <xdr:rowOff>76200</xdr:rowOff>
    </xdr:from>
    <xdr:to>
      <xdr:col>12</xdr:col>
      <xdr:colOff>381000</xdr:colOff>
      <xdr:row>61</xdr:row>
      <xdr:rowOff>76200</xdr:rowOff>
    </xdr:to>
    <xdr:sp>
      <xdr:nvSpPr>
        <xdr:cNvPr id="22" name="Line 573"/>
        <xdr:cNvSpPr>
          <a:spLocks/>
        </xdr:cNvSpPr>
      </xdr:nvSpPr>
      <xdr:spPr>
        <a:xfrm>
          <a:off x="7734300" y="995362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78</xdr:row>
      <xdr:rowOff>76200</xdr:rowOff>
    </xdr:from>
    <xdr:to>
      <xdr:col>19</xdr:col>
      <xdr:colOff>0</xdr:colOff>
      <xdr:row>78</xdr:row>
      <xdr:rowOff>76200</xdr:rowOff>
    </xdr:to>
    <xdr:sp>
      <xdr:nvSpPr>
        <xdr:cNvPr id="23" name="Line 580"/>
        <xdr:cNvSpPr>
          <a:spLocks/>
        </xdr:cNvSpPr>
      </xdr:nvSpPr>
      <xdr:spPr>
        <a:xfrm>
          <a:off x="11315700" y="1270635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79</xdr:row>
      <xdr:rowOff>76200</xdr:rowOff>
    </xdr:from>
    <xdr:to>
      <xdr:col>15</xdr:col>
      <xdr:colOff>381000</xdr:colOff>
      <xdr:row>79</xdr:row>
      <xdr:rowOff>76200</xdr:rowOff>
    </xdr:to>
    <xdr:sp>
      <xdr:nvSpPr>
        <xdr:cNvPr id="24" name="Line 581"/>
        <xdr:cNvSpPr>
          <a:spLocks/>
        </xdr:cNvSpPr>
      </xdr:nvSpPr>
      <xdr:spPr>
        <a:xfrm>
          <a:off x="9477375" y="128682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90</xdr:row>
      <xdr:rowOff>76200</xdr:rowOff>
    </xdr:from>
    <xdr:to>
      <xdr:col>19</xdr:col>
      <xdr:colOff>0</xdr:colOff>
      <xdr:row>90</xdr:row>
      <xdr:rowOff>76200</xdr:rowOff>
    </xdr:to>
    <xdr:sp>
      <xdr:nvSpPr>
        <xdr:cNvPr id="25" name="Line 586"/>
        <xdr:cNvSpPr>
          <a:spLocks/>
        </xdr:cNvSpPr>
      </xdr:nvSpPr>
      <xdr:spPr>
        <a:xfrm>
          <a:off x="11315700" y="1464945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91</xdr:row>
      <xdr:rowOff>76200</xdr:rowOff>
    </xdr:from>
    <xdr:to>
      <xdr:col>15</xdr:col>
      <xdr:colOff>381000</xdr:colOff>
      <xdr:row>91</xdr:row>
      <xdr:rowOff>76200</xdr:rowOff>
    </xdr:to>
    <xdr:sp>
      <xdr:nvSpPr>
        <xdr:cNvPr id="26" name="Line 587"/>
        <xdr:cNvSpPr>
          <a:spLocks/>
        </xdr:cNvSpPr>
      </xdr:nvSpPr>
      <xdr:spPr>
        <a:xfrm>
          <a:off x="9477375" y="148113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85</xdr:row>
      <xdr:rowOff>76200</xdr:rowOff>
    </xdr:from>
    <xdr:to>
      <xdr:col>12</xdr:col>
      <xdr:colOff>381000</xdr:colOff>
      <xdr:row>85</xdr:row>
      <xdr:rowOff>76200</xdr:rowOff>
    </xdr:to>
    <xdr:sp>
      <xdr:nvSpPr>
        <xdr:cNvPr id="27" name="Line 588"/>
        <xdr:cNvSpPr>
          <a:spLocks/>
        </xdr:cNvSpPr>
      </xdr:nvSpPr>
      <xdr:spPr>
        <a:xfrm>
          <a:off x="7734300" y="1383982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62</xdr:row>
      <xdr:rowOff>76200</xdr:rowOff>
    </xdr:from>
    <xdr:to>
      <xdr:col>9</xdr:col>
      <xdr:colOff>381000</xdr:colOff>
      <xdr:row>62</xdr:row>
      <xdr:rowOff>76200</xdr:rowOff>
    </xdr:to>
    <xdr:sp>
      <xdr:nvSpPr>
        <xdr:cNvPr id="28" name="Line 589"/>
        <xdr:cNvSpPr>
          <a:spLocks/>
        </xdr:cNvSpPr>
      </xdr:nvSpPr>
      <xdr:spPr>
        <a:xfrm>
          <a:off x="5991225" y="1011555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78</xdr:row>
      <xdr:rowOff>76200</xdr:rowOff>
    </xdr:from>
    <xdr:to>
      <xdr:col>19</xdr:col>
      <xdr:colOff>0</xdr:colOff>
      <xdr:row>78</xdr:row>
      <xdr:rowOff>76200</xdr:rowOff>
    </xdr:to>
    <xdr:sp>
      <xdr:nvSpPr>
        <xdr:cNvPr id="29" name="Line 596"/>
        <xdr:cNvSpPr>
          <a:spLocks/>
        </xdr:cNvSpPr>
      </xdr:nvSpPr>
      <xdr:spPr>
        <a:xfrm>
          <a:off x="11315700" y="1270635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79</xdr:row>
      <xdr:rowOff>76200</xdr:rowOff>
    </xdr:from>
    <xdr:to>
      <xdr:col>15</xdr:col>
      <xdr:colOff>381000</xdr:colOff>
      <xdr:row>79</xdr:row>
      <xdr:rowOff>76200</xdr:rowOff>
    </xdr:to>
    <xdr:sp>
      <xdr:nvSpPr>
        <xdr:cNvPr id="30" name="Line 597"/>
        <xdr:cNvSpPr>
          <a:spLocks/>
        </xdr:cNvSpPr>
      </xdr:nvSpPr>
      <xdr:spPr>
        <a:xfrm>
          <a:off x="9477375" y="128682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90</xdr:row>
      <xdr:rowOff>76200</xdr:rowOff>
    </xdr:from>
    <xdr:to>
      <xdr:col>19</xdr:col>
      <xdr:colOff>0</xdr:colOff>
      <xdr:row>90</xdr:row>
      <xdr:rowOff>76200</xdr:rowOff>
    </xdr:to>
    <xdr:sp>
      <xdr:nvSpPr>
        <xdr:cNvPr id="31" name="Line 602"/>
        <xdr:cNvSpPr>
          <a:spLocks/>
        </xdr:cNvSpPr>
      </xdr:nvSpPr>
      <xdr:spPr>
        <a:xfrm>
          <a:off x="11315700" y="1464945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91</xdr:row>
      <xdr:rowOff>76200</xdr:rowOff>
    </xdr:from>
    <xdr:to>
      <xdr:col>15</xdr:col>
      <xdr:colOff>381000</xdr:colOff>
      <xdr:row>91</xdr:row>
      <xdr:rowOff>76200</xdr:rowOff>
    </xdr:to>
    <xdr:sp>
      <xdr:nvSpPr>
        <xdr:cNvPr id="32" name="Line 603"/>
        <xdr:cNvSpPr>
          <a:spLocks/>
        </xdr:cNvSpPr>
      </xdr:nvSpPr>
      <xdr:spPr>
        <a:xfrm>
          <a:off x="9477375" y="148113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85</xdr:row>
      <xdr:rowOff>76200</xdr:rowOff>
    </xdr:from>
    <xdr:to>
      <xdr:col>12</xdr:col>
      <xdr:colOff>381000</xdr:colOff>
      <xdr:row>85</xdr:row>
      <xdr:rowOff>76200</xdr:rowOff>
    </xdr:to>
    <xdr:sp>
      <xdr:nvSpPr>
        <xdr:cNvPr id="33" name="Line 604"/>
        <xdr:cNvSpPr>
          <a:spLocks/>
        </xdr:cNvSpPr>
      </xdr:nvSpPr>
      <xdr:spPr>
        <a:xfrm>
          <a:off x="7734300" y="1383982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86</xdr:row>
      <xdr:rowOff>76200</xdr:rowOff>
    </xdr:from>
    <xdr:to>
      <xdr:col>9</xdr:col>
      <xdr:colOff>381000</xdr:colOff>
      <xdr:row>86</xdr:row>
      <xdr:rowOff>76200</xdr:rowOff>
    </xdr:to>
    <xdr:sp>
      <xdr:nvSpPr>
        <xdr:cNvPr id="34" name="Line 605"/>
        <xdr:cNvSpPr>
          <a:spLocks/>
        </xdr:cNvSpPr>
      </xdr:nvSpPr>
      <xdr:spPr>
        <a:xfrm>
          <a:off x="5991225" y="1400175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104</xdr:row>
      <xdr:rowOff>76200</xdr:rowOff>
    </xdr:from>
    <xdr:to>
      <xdr:col>19</xdr:col>
      <xdr:colOff>0</xdr:colOff>
      <xdr:row>104</xdr:row>
      <xdr:rowOff>76200</xdr:rowOff>
    </xdr:to>
    <xdr:sp>
      <xdr:nvSpPr>
        <xdr:cNvPr id="35" name="Line 618"/>
        <xdr:cNvSpPr>
          <a:spLocks/>
        </xdr:cNvSpPr>
      </xdr:nvSpPr>
      <xdr:spPr>
        <a:xfrm>
          <a:off x="11315700" y="1691640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105</xdr:row>
      <xdr:rowOff>76200</xdr:rowOff>
    </xdr:from>
    <xdr:to>
      <xdr:col>15</xdr:col>
      <xdr:colOff>381000</xdr:colOff>
      <xdr:row>105</xdr:row>
      <xdr:rowOff>76200</xdr:rowOff>
    </xdr:to>
    <xdr:sp>
      <xdr:nvSpPr>
        <xdr:cNvPr id="36" name="Line 619"/>
        <xdr:cNvSpPr>
          <a:spLocks/>
        </xdr:cNvSpPr>
      </xdr:nvSpPr>
      <xdr:spPr>
        <a:xfrm>
          <a:off x="9477375" y="1707832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116</xdr:row>
      <xdr:rowOff>76200</xdr:rowOff>
    </xdr:from>
    <xdr:to>
      <xdr:col>19</xdr:col>
      <xdr:colOff>0</xdr:colOff>
      <xdr:row>116</xdr:row>
      <xdr:rowOff>76200</xdr:rowOff>
    </xdr:to>
    <xdr:sp>
      <xdr:nvSpPr>
        <xdr:cNvPr id="37" name="Line 624"/>
        <xdr:cNvSpPr>
          <a:spLocks/>
        </xdr:cNvSpPr>
      </xdr:nvSpPr>
      <xdr:spPr>
        <a:xfrm>
          <a:off x="11315700" y="1885950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117</xdr:row>
      <xdr:rowOff>76200</xdr:rowOff>
    </xdr:from>
    <xdr:to>
      <xdr:col>15</xdr:col>
      <xdr:colOff>381000</xdr:colOff>
      <xdr:row>117</xdr:row>
      <xdr:rowOff>76200</xdr:rowOff>
    </xdr:to>
    <xdr:sp>
      <xdr:nvSpPr>
        <xdr:cNvPr id="38" name="Line 625"/>
        <xdr:cNvSpPr>
          <a:spLocks/>
        </xdr:cNvSpPr>
      </xdr:nvSpPr>
      <xdr:spPr>
        <a:xfrm>
          <a:off x="9477375" y="1902142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111</xdr:row>
      <xdr:rowOff>76200</xdr:rowOff>
    </xdr:from>
    <xdr:to>
      <xdr:col>12</xdr:col>
      <xdr:colOff>381000</xdr:colOff>
      <xdr:row>111</xdr:row>
      <xdr:rowOff>76200</xdr:rowOff>
    </xdr:to>
    <xdr:sp>
      <xdr:nvSpPr>
        <xdr:cNvPr id="39" name="Line 626"/>
        <xdr:cNvSpPr>
          <a:spLocks/>
        </xdr:cNvSpPr>
      </xdr:nvSpPr>
      <xdr:spPr>
        <a:xfrm>
          <a:off x="7734300" y="180498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128</xdr:row>
      <xdr:rowOff>76200</xdr:rowOff>
    </xdr:from>
    <xdr:to>
      <xdr:col>19</xdr:col>
      <xdr:colOff>0</xdr:colOff>
      <xdr:row>128</xdr:row>
      <xdr:rowOff>76200</xdr:rowOff>
    </xdr:to>
    <xdr:sp>
      <xdr:nvSpPr>
        <xdr:cNvPr id="40" name="Line 633"/>
        <xdr:cNvSpPr>
          <a:spLocks/>
        </xdr:cNvSpPr>
      </xdr:nvSpPr>
      <xdr:spPr>
        <a:xfrm>
          <a:off x="11315700" y="2080260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129</xdr:row>
      <xdr:rowOff>76200</xdr:rowOff>
    </xdr:from>
    <xdr:to>
      <xdr:col>15</xdr:col>
      <xdr:colOff>381000</xdr:colOff>
      <xdr:row>129</xdr:row>
      <xdr:rowOff>76200</xdr:rowOff>
    </xdr:to>
    <xdr:sp>
      <xdr:nvSpPr>
        <xdr:cNvPr id="41" name="Line 634"/>
        <xdr:cNvSpPr>
          <a:spLocks/>
        </xdr:cNvSpPr>
      </xdr:nvSpPr>
      <xdr:spPr>
        <a:xfrm>
          <a:off x="9477375" y="2096452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140</xdr:row>
      <xdr:rowOff>76200</xdr:rowOff>
    </xdr:from>
    <xdr:to>
      <xdr:col>19</xdr:col>
      <xdr:colOff>0</xdr:colOff>
      <xdr:row>140</xdr:row>
      <xdr:rowOff>76200</xdr:rowOff>
    </xdr:to>
    <xdr:sp>
      <xdr:nvSpPr>
        <xdr:cNvPr id="42" name="Line 639"/>
        <xdr:cNvSpPr>
          <a:spLocks/>
        </xdr:cNvSpPr>
      </xdr:nvSpPr>
      <xdr:spPr>
        <a:xfrm>
          <a:off x="11315700" y="2274570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141</xdr:row>
      <xdr:rowOff>76200</xdr:rowOff>
    </xdr:from>
    <xdr:to>
      <xdr:col>15</xdr:col>
      <xdr:colOff>381000</xdr:colOff>
      <xdr:row>141</xdr:row>
      <xdr:rowOff>76200</xdr:rowOff>
    </xdr:to>
    <xdr:sp>
      <xdr:nvSpPr>
        <xdr:cNvPr id="43" name="Line 640"/>
        <xdr:cNvSpPr>
          <a:spLocks/>
        </xdr:cNvSpPr>
      </xdr:nvSpPr>
      <xdr:spPr>
        <a:xfrm>
          <a:off x="9477375" y="2290762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135</xdr:row>
      <xdr:rowOff>76200</xdr:rowOff>
    </xdr:from>
    <xdr:to>
      <xdr:col>12</xdr:col>
      <xdr:colOff>381000</xdr:colOff>
      <xdr:row>135</xdr:row>
      <xdr:rowOff>76200</xdr:rowOff>
    </xdr:to>
    <xdr:sp>
      <xdr:nvSpPr>
        <xdr:cNvPr id="44" name="Line 641"/>
        <xdr:cNvSpPr>
          <a:spLocks/>
        </xdr:cNvSpPr>
      </xdr:nvSpPr>
      <xdr:spPr>
        <a:xfrm>
          <a:off x="7734300" y="219360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112</xdr:row>
      <xdr:rowOff>76200</xdr:rowOff>
    </xdr:from>
    <xdr:to>
      <xdr:col>9</xdr:col>
      <xdr:colOff>381000</xdr:colOff>
      <xdr:row>112</xdr:row>
      <xdr:rowOff>76200</xdr:rowOff>
    </xdr:to>
    <xdr:sp>
      <xdr:nvSpPr>
        <xdr:cNvPr id="45" name="Line 642"/>
        <xdr:cNvSpPr>
          <a:spLocks/>
        </xdr:cNvSpPr>
      </xdr:nvSpPr>
      <xdr:spPr>
        <a:xfrm>
          <a:off x="5991225" y="1821180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128</xdr:row>
      <xdr:rowOff>76200</xdr:rowOff>
    </xdr:from>
    <xdr:to>
      <xdr:col>19</xdr:col>
      <xdr:colOff>0</xdr:colOff>
      <xdr:row>128</xdr:row>
      <xdr:rowOff>76200</xdr:rowOff>
    </xdr:to>
    <xdr:sp>
      <xdr:nvSpPr>
        <xdr:cNvPr id="46" name="Line 649"/>
        <xdr:cNvSpPr>
          <a:spLocks/>
        </xdr:cNvSpPr>
      </xdr:nvSpPr>
      <xdr:spPr>
        <a:xfrm>
          <a:off x="11315700" y="2080260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129</xdr:row>
      <xdr:rowOff>76200</xdr:rowOff>
    </xdr:from>
    <xdr:to>
      <xdr:col>15</xdr:col>
      <xdr:colOff>381000</xdr:colOff>
      <xdr:row>129</xdr:row>
      <xdr:rowOff>76200</xdr:rowOff>
    </xdr:to>
    <xdr:sp>
      <xdr:nvSpPr>
        <xdr:cNvPr id="47" name="Line 650"/>
        <xdr:cNvSpPr>
          <a:spLocks/>
        </xdr:cNvSpPr>
      </xdr:nvSpPr>
      <xdr:spPr>
        <a:xfrm>
          <a:off x="9477375" y="2096452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140</xdr:row>
      <xdr:rowOff>76200</xdr:rowOff>
    </xdr:from>
    <xdr:to>
      <xdr:col>19</xdr:col>
      <xdr:colOff>0</xdr:colOff>
      <xdr:row>140</xdr:row>
      <xdr:rowOff>76200</xdr:rowOff>
    </xdr:to>
    <xdr:sp>
      <xdr:nvSpPr>
        <xdr:cNvPr id="48" name="Line 655"/>
        <xdr:cNvSpPr>
          <a:spLocks/>
        </xdr:cNvSpPr>
      </xdr:nvSpPr>
      <xdr:spPr>
        <a:xfrm>
          <a:off x="11315700" y="2274570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141</xdr:row>
      <xdr:rowOff>76200</xdr:rowOff>
    </xdr:from>
    <xdr:to>
      <xdr:col>15</xdr:col>
      <xdr:colOff>381000</xdr:colOff>
      <xdr:row>141</xdr:row>
      <xdr:rowOff>76200</xdr:rowOff>
    </xdr:to>
    <xdr:sp>
      <xdr:nvSpPr>
        <xdr:cNvPr id="49" name="Line 656"/>
        <xdr:cNvSpPr>
          <a:spLocks/>
        </xdr:cNvSpPr>
      </xdr:nvSpPr>
      <xdr:spPr>
        <a:xfrm>
          <a:off x="9477375" y="2290762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135</xdr:row>
      <xdr:rowOff>76200</xdr:rowOff>
    </xdr:from>
    <xdr:to>
      <xdr:col>12</xdr:col>
      <xdr:colOff>381000</xdr:colOff>
      <xdr:row>135</xdr:row>
      <xdr:rowOff>76200</xdr:rowOff>
    </xdr:to>
    <xdr:sp>
      <xdr:nvSpPr>
        <xdr:cNvPr id="50" name="Line 657"/>
        <xdr:cNvSpPr>
          <a:spLocks/>
        </xdr:cNvSpPr>
      </xdr:nvSpPr>
      <xdr:spPr>
        <a:xfrm>
          <a:off x="7734300" y="219360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136</xdr:row>
      <xdr:rowOff>76200</xdr:rowOff>
    </xdr:from>
    <xdr:to>
      <xdr:col>9</xdr:col>
      <xdr:colOff>381000</xdr:colOff>
      <xdr:row>136</xdr:row>
      <xdr:rowOff>76200</xdr:rowOff>
    </xdr:to>
    <xdr:sp>
      <xdr:nvSpPr>
        <xdr:cNvPr id="51" name="Line 658"/>
        <xdr:cNvSpPr>
          <a:spLocks/>
        </xdr:cNvSpPr>
      </xdr:nvSpPr>
      <xdr:spPr>
        <a:xfrm>
          <a:off x="5991225" y="2209800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152</xdr:row>
      <xdr:rowOff>76200</xdr:rowOff>
    </xdr:from>
    <xdr:to>
      <xdr:col>19</xdr:col>
      <xdr:colOff>0</xdr:colOff>
      <xdr:row>152</xdr:row>
      <xdr:rowOff>76200</xdr:rowOff>
    </xdr:to>
    <xdr:sp>
      <xdr:nvSpPr>
        <xdr:cNvPr id="52" name="Line 671"/>
        <xdr:cNvSpPr>
          <a:spLocks/>
        </xdr:cNvSpPr>
      </xdr:nvSpPr>
      <xdr:spPr>
        <a:xfrm>
          <a:off x="11315700" y="2468880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153</xdr:row>
      <xdr:rowOff>76200</xdr:rowOff>
    </xdr:from>
    <xdr:to>
      <xdr:col>15</xdr:col>
      <xdr:colOff>381000</xdr:colOff>
      <xdr:row>153</xdr:row>
      <xdr:rowOff>76200</xdr:rowOff>
    </xdr:to>
    <xdr:sp>
      <xdr:nvSpPr>
        <xdr:cNvPr id="53" name="Line 672"/>
        <xdr:cNvSpPr>
          <a:spLocks/>
        </xdr:cNvSpPr>
      </xdr:nvSpPr>
      <xdr:spPr>
        <a:xfrm>
          <a:off x="9477375" y="2485072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164</xdr:row>
      <xdr:rowOff>76200</xdr:rowOff>
    </xdr:from>
    <xdr:to>
      <xdr:col>19</xdr:col>
      <xdr:colOff>0</xdr:colOff>
      <xdr:row>164</xdr:row>
      <xdr:rowOff>76200</xdr:rowOff>
    </xdr:to>
    <xdr:sp>
      <xdr:nvSpPr>
        <xdr:cNvPr id="54" name="Line 677"/>
        <xdr:cNvSpPr>
          <a:spLocks/>
        </xdr:cNvSpPr>
      </xdr:nvSpPr>
      <xdr:spPr>
        <a:xfrm>
          <a:off x="11315700" y="2663190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165</xdr:row>
      <xdr:rowOff>76200</xdr:rowOff>
    </xdr:from>
    <xdr:to>
      <xdr:col>15</xdr:col>
      <xdr:colOff>381000</xdr:colOff>
      <xdr:row>165</xdr:row>
      <xdr:rowOff>76200</xdr:rowOff>
    </xdr:to>
    <xdr:sp>
      <xdr:nvSpPr>
        <xdr:cNvPr id="55" name="Line 678"/>
        <xdr:cNvSpPr>
          <a:spLocks/>
        </xdr:cNvSpPr>
      </xdr:nvSpPr>
      <xdr:spPr>
        <a:xfrm>
          <a:off x="9477375" y="2679382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159</xdr:row>
      <xdr:rowOff>76200</xdr:rowOff>
    </xdr:from>
    <xdr:to>
      <xdr:col>12</xdr:col>
      <xdr:colOff>381000</xdr:colOff>
      <xdr:row>159</xdr:row>
      <xdr:rowOff>76200</xdr:rowOff>
    </xdr:to>
    <xdr:sp>
      <xdr:nvSpPr>
        <xdr:cNvPr id="56" name="Line 679"/>
        <xdr:cNvSpPr>
          <a:spLocks/>
        </xdr:cNvSpPr>
      </xdr:nvSpPr>
      <xdr:spPr>
        <a:xfrm>
          <a:off x="7734300" y="258222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176</xdr:row>
      <xdr:rowOff>76200</xdr:rowOff>
    </xdr:from>
    <xdr:to>
      <xdr:col>19</xdr:col>
      <xdr:colOff>0</xdr:colOff>
      <xdr:row>176</xdr:row>
      <xdr:rowOff>76200</xdr:rowOff>
    </xdr:to>
    <xdr:sp>
      <xdr:nvSpPr>
        <xdr:cNvPr id="57" name="Line 686"/>
        <xdr:cNvSpPr>
          <a:spLocks/>
        </xdr:cNvSpPr>
      </xdr:nvSpPr>
      <xdr:spPr>
        <a:xfrm>
          <a:off x="11315700" y="2857500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177</xdr:row>
      <xdr:rowOff>76200</xdr:rowOff>
    </xdr:from>
    <xdr:to>
      <xdr:col>15</xdr:col>
      <xdr:colOff>381000</xdr:colOff>
      <xdr:row>177</xdr:row>
      <xdr:rowOff>76200</xdr:rowOff>
    </xdr:to>
    <xdr:sp>
      <xdr:nvSpPr>
        <xdr:cNvPr id="58" name="Line 687"/>
        <xdr:cNvSpPr>
          <a:spLocks/>
        </xdr:cNvSpPr>
      </xdr:nvSpPr>
      <xdr:spPr>
        <a:xfrm>
          <a:off x="9477375" y="2873692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188</xdr:row>
      <xdr:rowOff>76200</xdr:rowOff>
    </xdr:from>
    <xdr:to>
      <xdr:col>19</xdr:col>
      <xdr:colOff>0</xdr:colOff>
      <xdr:row>188</xdr:row>
      <xdr:rowOff>76200</xdr:rowOff>
    </xdr:to>
    <xdr:sp>
      <xdr:nvSpPr>
        <xdr:cNvPr id="59" name="Line 692"/>
        <xdr:cNvSpPr>
          <a:spLocks/>
        </xdr:cNvSpPr>
      </xdr:nvSpPr>
      <xdr:spPr>
        <a:xfrm>
          <a:off x="11315700" y="3051810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189</xdr:row>
      <xdr:rowOff>76200</xdr:rowOff>
    </xdr:from>
    <xdr:to>
      <xdr:col>15</xdr:col>
      <xdr:colOff>381000</xdr:colOff>
      <xdr:row>189</xdr:row>
      <xdr:rowOff>76200</xdr:rowOff>
    </xdr:to>
    <xdr:sp>
      <xdr:nvSpPr>
        <xdr:cNvPr id="60" name="Line 693"/>
        <xdr:cNvSpPr>
          <a:spLocks/>
        </xdr:cNvSpPr>
      </xdr:nvSpPr>
      <xdr:spPr>
        <a:xfrm>
          <a:off x="9477375" y="3068002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183</xdr:row>
      <xdr:rowOff>76200</xdr:rowOff>
    </xdr:from>
    <xdr:to>
      <xdr:col>12</xdr:col>
      <xdr:colOff>381000</xdr:colOff>
      <xdr:row>183</xdr:row>
      <xdr:rowOff>76200</xdr:rowOff>
    </xdr:to>
    <xdr:sp>
      <xdr:nvSpPr>
        <xdr:cNvPr id="61" name="Line 694"/>
        <xdr:cNvSpPr>
          <a:spLocks/>
        </xdr:cNvSpPr>
      </xdr:nvSpPr>
      <xdr:spPr>
        <a:xfrm>
          <a:off x="7734300" y="297084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160</xdr:row>
      <xdr:rowOff>76200</xdr:rowOff>
    </xdr:from>
    <xdr:to>
      <xdr:col>9</xdr:col>
      <xdr:colOff>381000</xdr:colOff>
      <xdr:row>160</xdr:row>
      <xdr:rowOff>76200</xdr:rowOff>
    </xdr:to>
    <xdr:sp>
      <xdr:nvSpPr>
        <xdr:cNvPr id="62" name="Line 695"/>
        <xdr:cNvSpPr>
          <a:spLocks/>
        </xdr:cNvSpPr>
      </xdr:nvSpPr>
      <xdr:spPr>
        <a:xfrm>
          <a:off x="5991225" y="2598420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176</xdr:row>
      <xdr:rowOff>76200</xdr:rowOff>
    </xdr:from>
    <xdr:to>
      <xdr:col>19</xdr:col>
      <xdr:colOff>0</xdr:colOff>
      <xdr:row>176</xdr:row>
      <xdr:rowOff>76200</xdr:rowOff>
    </xdr:to>
    <xdr:sp>
      <xdr:nvSpPr>
        <xdr:cNvPr id="63" name="Line 702"/>
        <xdr:cNvSpPr>
          <a:spLocks/>
        </xdr:cNvSpPr>
      </xdr:nvSpPr>
      <xdr:spPr>
        <a:xfrm>
          <a:off x="11315700" y="2857500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177</xdr:row>
      <xdr:rowOff>76200</xdr:rowOff>
    </xdr:from>
    <xdr:to>
      <xdr:col>15</xdr:col>
      <xdr:colOff>381000</xdr:colOff>
      <xdr:row>177</xdr:row>
      <xdr:rowOff>76200</xdr:rowOff>
    </xdr:to>
    <xdr:sp>
      <xdr:nvSpPr>
        <xdr:cNvPr id="64" name="Line 703"/>
        <xdr:cNvSpPr>
          <a:spLocks/>
        </xdr:cNvSpPr>
      </xdr:nvSpPr>
      <xdr:spPr>
        <a:xfrm>
          <a:off x="9477375" y="2873692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188</xdr:row>
      <xdr:rowOff>76200</xdr:rowOff>
    </xdr:from>
    <xdr:to>
      <xdr:col>19</xdr:col>
      <xdr:colOff>0</xdr:colOff>
      <xdr:row>188</xdr:row>
      <xdr:rowOff>76200</xdr:rowOff>
    </xdr:to>
    <xdr:sp>
      <xdr:nvSpPr>
        <xdr:cNvPr id="65" name="Line 708"/>
        <xdr:cNvSpPr>
          <a:spLocks/>
        </xdr:cNvSpPr>
      </xdr:nvSpPr>
      <xdr:spPr>
        <a:xfrm>
          <a:off x="11315700" y="3051810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189</xdr:row>
      <xdr:rowOff>76200</xdr:rowOff>
    </xdr:from>
    <xdr:to>
      <xdr:col>15</xdr:col>
      <xdr:colOff>381000</xdr:colOff>
      <xdr:row>189</xdr:row>
      <xdr:rowOff>76200</xdr:rowOff>
    </xdr:to>
    <xdr:sp>
      <xdr:nvSpPr>
        <xdr:cNvPr id="66" name="Line 709"/>
        <xdr:cNvSpPr>
          <a:spLocks/>
        </xdr:cNvSpPr>
      </xdr:nvSpPr>
      <xdr:spPr>
        <a:xfrm>
          <a:off x="9477375" y="3068002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183</xdr:row>
      <xdr:rowOff>76200</xdr:rowOff>
    </xdr:from>
    <xdr:to>
      <xdr:col>12</xdr:col>
      <xdr:colOff>381000</xdr:colOff>
      <xdr:row>183</xdr:row>
      <xdr:rowOff>76200</xdr:rowOff>
    </xdr:to>
    <xdr:sp>
      <xdr:nvSpPr>
        <xdr:cNvPr id="67" name="Line 710"/>
        <xdr:cNvSpPr>
          <a:spLocks/>
        </xdr:cNvSpPr>
      </xdr:nvSpPr>
      <xdr:spPr>
        <a:xfrm>
          <a:off x="7734300" y="297084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184</xdr:row>
      <xdr:rowOff>76200</xdr:rowOff>
    </xdr:from>
    <xdr:to>
      <xdr:col>9</xdr:col>
      <xdr:colOff>381000</xdr:colOff>
      <xdr:row>184</xdr:row>
      <xdr:rowOff>76200</xdr:rowOff>
    </xdr:to>
    <xdr:sp>
      <xdr:nvSpPr>
        <xdr:cNvPr id="68" name="Line 711"/>
        <xdr:cNvSpPr>
          <a:spLocks/>
        </xdr:cNvSpPr>
      </xdr:nvSpPr>
      <xdr:spPr>
        <a:xfrm>
          <a:off x="5991225" y="2987040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116</xdr:row>
      <xdr:rowOff>76200</xdr:rowOff>
    </xdr:from>
    <xdr:to>
      <xdr:col>19</xdr:col>
      <xdr:colOff>0</xdr:colOff>
      <xdr:row>116</xdr:row>
      <xdr:rowOff>76200</xdr:rowOff>
    </xdr:to>
    <xdr:sp>
      <xdr:nvSpPr>
        <xdr:cNvPr id="69" name="Line 765"/>
        <xdr:cNvSpPr>
          <a:spLocks/>
        </xdr:cNvSpPr>
      </xdr:nvSpPr>
      <xdr:spPr>
        <a:xfrm>
          <a:off x="11315700" y="1885950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128</xdr:row>
      <xdr:rowOff>76200</xdr:rowOff>
    </xdr:from>
    <xdr:to>
      <xdr:col>19</xdr:col>
      <xdr:colOff>0</xdr:colOff>
      <xdr:row>128</xdr:row>
      <xdr:rowOff>76200</xdr:rowOff>
    </xdr:to>
    <xdr:sp>
      <xdr:nvSpPr>
        <xdr:cNvPr id="70" name="Line 766"/>
        <xdr:cNvSpPr>
          <a:spLocks/>
        </xdr:cNvSpPr>
      </xdr:nvSpPr>
      <xdr:spPr>
        <a:xfrm>
          <a:off x="11315700" y="2080260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140</xdr:row>
      <xdr:rowOff>76200</xdr:rowOff>
    </xdr:from>
    <xdr:to>
      <xdr:col>19</xdr:col>
      <xdr:colOff>0</xdr:colOff>
      <xdr:row>140</xdr:row>
      <xdr:rowOff>76200</xdr:rowOff>
    </xdr:to>
    <xdr:sp>
      <xdr:nvSpPr>
        <xdr:cNvPr id="71" name="Line 767"/>
        <xdr:cNvSpPr>
          <a:spLocks/>
        </xdr:cNvSpPr>
      </xdr:nvSpPr>
      <xdr:spPr>
        <a:xfrm>
          <a:off x="11315700" y="2274570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128</xdr:row>
      <xdr:rowOff>76200</xdr:rowOff>
    </xdr:from>
    <xdr:to>
      <xdr:col>19</xdr:col>
      <xdr:colOff>0</xdr:colOff>
      <xdr:row>128</xdr:row>
      <xdr:rowOff>76200</xdr:rowOff>
    </xdr:to>
    <xdr:sp>
      <xdr:nvSpPr>
        <xdr:cNvPr id="72" name="Line 768"/>
        <xdr:cNvSpPr>
          <a:spLocks/>
        </xdr:cNvSpPr>
      </xdr:nvSpPr>
      <xdr:spPr>
        <a:xfrm>
          <a:off x="11315700" y="2080260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140</xdr:row>
      <xdr:rowOff>76200</xdr:rowOff>
    </xdr:from>
    <xdr:to>
      <xdr:col>19</xdr:col>
      <xdr:colOff>0</xdr:colOff>
      <xdr:row>140</xdr:row>
      <xdr:rowOff>76200</xdr:rowOff>
    </xdr:to>
    <xdr:sp>
      <xdr:nvSpPr>
        <xdr:cNvPr id="73" name="Line 769"/>
        <xdr:cNvSpPr>
          <a:spLocks/>
        </xdr:cNvSpPr>
      </xdr:nvSpPr>
      <xdr:spPr>
        <a:xfrm>
          <a:off x="11315700" y="2274570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152</xdr:row>
      <xdr:rowOff>76200</xdr:rowOff>
    </xdr:from>
    <xdr:to>
      <xdr:col>19</xdr:col>
      <xdr:colOff>0</xdr:colOff>
      <xdr:row>152</xdr:row>
      <xdr:rowOff>76200</xdr:rowOff>
    </xdr:to>
    <xdr:sp>
      <xdr:nvSpPr>
        <xdr:cNvPr id="74" name="Line 770"/>
        <xdr:cNvSpPr>
          <a:spLocks/>
        </xdr:cNvSpPr>
      </xdr:nvSpPr>
      <xdr:spPr>
        <a:xfrm>
          <a:off x="11315700" y="2468880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164</xdr:row>
      <xdr:rowOff>76200</xdr:rowOff>
    </xdr:from>
    <xdr:to>
      <xdr:col>19</xdr:col>
      <xdr:colOff>0</xdr:colOff>
      <xdr:row>164</xdr:row>
      <xdr:rowOff>76200</xdr:rowOff>
    </xdr:to>
    <xdr:sp>
      <xdr:nvSpPr>
        <xdr:cNvPr id="75" name="Line 771"/>
        <xdr:cNvSpPr>
          <a:spLocks/>
        </xdr:cNvSpPr>
      </xdr:nvSpPr>
      <xdr:spPr>
        <a:xfrm>
          <a:off x="11315700" y="2663190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176</xdr:row>
      <xdr:rowOff>76200</xdr:rowOff>
    </xdr:from>
    <xdr:to>
      <xdr:col>19</xdr:col>
      <xdr:colOff>0</xdr:colOff>
      <xdr:row>176</xdr:row>
      <xdr:rowOff>76200</xdr:rowOff>
    </xdr:to>
    <xdr:sp>
      <xdr:nvSpPr>
        <xdr:cNvPr id="76" name="Line 772"/>
        <xdr:cNvSpPr>
          <a:spLocks/>
        </xdr:cNvSpPr>
      </xdr:nvSpPr>
      <xdr:spPr>
        <a:xfrm>
          <a:off x="11315700" y="2857500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188</xdr:row>
      <xdr:rowOff>76200</xdr:rowOff>
    </xdr:from>
    <xdr:to>
      <xdr:col>19</xdr:col>
      <xdr:colOff>0</xdr:colOff>
      <xdr:row>188</xdr:row>
      <xdr:rowOff>76200</xdr:rowOff>
    </xdr:to>
    <xdr:sp>
      <xdr:nvSpPr>
        <xdr:cNvPr id="77" name="Line 773"/>
        <xdr:cNvSpPr>
          <a:spLocks/>
        </xdr:cNvSpPr>
      </xdr:nvSpPr>
      <xdr:spPr>
        <a:xfrm>
          <a:off x="11315700" y="3051810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176</xdr:row>
      <xdr:rowOff>76200</xdr:rowOff>
    </xdr:from>
    <xdr:to>
      <xdr:col>19</xdr:col>
      <xdr:colOff>0</xdr:colOff>
      <xdr:row>176</xdr:row>
      <xdr:rowOff>76200</xdr:rowOff>
    </xdr:to>
    <xdr:sp>
      <xdr:nvSpPr>
        <xdr:cNvPr id="78" name="Line 774"/>
        <xdr:cNvSpPr>
          <a:spLocks/>
        </xdr:cNvSpPr>
      </xdr:nvSpPr>
      <xdr:spPr>
        <a:xfrm>
          <a:off x="11315700" y="2857500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188</xdr:row>
      <xdr:rowOff>76200</xdr:rowOff>
    </xdr:from>
    <xdr:to>
      <xdr:col>19</xdr:col>
      <xdr:colOff>0</xdr:colOff>
      <xdr:row>188</xdr:row>
      <xdr:rowOff>76200</xdr:rowOff>
    </xdr:to>
    <xdr:sp>
      <xdr:nvSpPr>
        <xdr:cNvPr id="79" name="Line 775"/>
        <xdr:cNvSpPr>
          <a:spLocks/>
        </xdr:cNvSpPr>
      </xdr:nvSpPr>
      <xdr:spPr>
        <a:xfrm>
          <a:off x="11315700" y="3051810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76200</xdr:rowOff>
    </xdr:from>
    <xdr:to>
      <xdr:col>6</xdr:col>
      <xdr:colOff>381000</xdr:colOff>
      <xdr:row>24</xdr:row>
      <xdr:rowOff>76200</xdr:rowOff>
    </xdr:to>
    <xdr:sp>
      <xdr:nvSpPr>
        <xdr:cNvPr id="80" name="Line 1021"/>
        <xdr:cNvSpPr>
          <a:spLocks/>
        </xdr:cNvSpPr>
      </xdr:nvSpPr>
      <xdr:spPr>
        <a:xfrm>
          <a:off x="4248150" y="396240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76200</xdr:rowOff>
    </xdr:from>
    <xdr:to>
      <xdr:col>6</xdr:col>
      <xdr:colOff>381000</xdr:colOff>
      <xdr:row>72</xdr:row>
      <xdr:rowOff>76200</xdr:rowOff>
    </xdr:to>
    <xdr:sp>
      <xdr:nvSpPr>
        <xdr:cNvPr id="81" name="Line 1022"/>
        <xdr:cNvSpPr>
          <a:spLocks/>
        </xdr:cNvSpPr>
      </xdr:nvSpPr>
      <xdr:spPr>
        <a:xfrm>
          <a:off x="4248150" y="1173480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122</xdr:row>
      <xdr:rowOff>76200</xdr:rowOff>
    </xdr:from>
    <xdr:to>
      <xdr:col>6</xdr:col>
      <xdr:colOff>381000</xdr:colOff>
      <xdr:row>122</xdr:row>
      <xdr:rowOff>76200</xdr:rowOff>
    </xdr:to>
    <xdr:sp>
      <xdr:nvSpPr>
        <xdr:cNvPr id="82" name="Line 1023"/>
        <xdr:cNvSpPr>
          <a:spLocks/>
        </xdr:cNvSpPr>
      </xdr:nvSpPr>
      <xdr:spPr>
        <a:xfrm>
          <a:off x="4248150" y="1983105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170</xdr:row>
      <xdr:rowOff>76200</xdr:rowOff>
    </xdr:from>
    <xdr:to>
      <xdr:col>6</xdr:col>
      <xdr:colOff>381000</xdr:colOff>
      <xdr:row>170</xdr:row>
      <xdr:rowOff>76200</xdr:rowOff>
    </xdr:to>
    <xdr:sp>
      <xdr:nvSpPr>
        <xdr:cNvPr id="83" name="Line 1024"/>
        <xdr:cNvSpPr>
          <a:spLocks/>
        </xdr:cNvSpPr>
      </xdr:nvSpPr>
      <xdr:spPr>
        <a:xfrm>
          <a:off x="4248150" y="2760345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76200</xdr:rowOff>
    </xdr:from>
    <xdr:to>
      <xdr:col>3</xdr:col>
      <xdr:colOff>247650</xdr:colOff>
      <xdr:row>25</xdr:row>
      <xdr:rowOff>76200</xdr:rowOff>
    </xdr:to>
    <xdr:sp>
      <xdr:nvSpPr>
        <xdr:cNvPr id="84" name="Line 1025"/>
        <xdr:cNvSpPr>
          <a:spLocks/>
        </xdr:cNvSpPr>
      </xdr:nvSpPr>
      <xdr:spPr>
        <a:xfrm>
          <a:off x="2638425" y="4124325"/>
          <a:ext cx="247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73</xdr:row>
      <xdr:rowOff>76200</xdr:rowOff>
    </xdr:from>
    <xdr:to>
      <xdr:col>3</xdr:col>
      <xdr:colOff>247650</xdr:colOff>
      <xdr:row>73</xdr:row>
      <xdr:rowOff>76200</xdr:rowOff>
    </xdr:to>
    <xdr:sp>
      <xdr:nvSpPr>
        <xdr:cNvPr id="85" name="Line 1026"/>
        <xdr:cNvSpPr>
          <a:spLocks/>
        </xdr:cNvSpPr>
      </xdr:nvSpPr>
      <xdr:spPr>
        <a:xfrm>
          <a:off x="2638425" y="11896725"/>
          <a:ext cx="247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123</xdr:row>
      <xdr:rowOff>76200</xdr:rowOff>
    </xdr:from>
    <xdr:to>
      <xdr:col>3</xdr:col>
      <xdr:colOff>247650</xdr:colOff>
      <xdr:row>123</xdr:row>
      <xdr:rowOff>76200</xdr:rowOff>
    </xdr:to>
    <xdr:sp>
      <xdr:nvSpPr>
        <xdr:cNvPr id="86" name="Line 1027"/>
        <xdr:cNvSpPr>
          <a:spLocks/>
        </xdr:cNvSpPr>
      </xdr:nvSpPr>
      <xdr:spPr>
        <a:xfrm>
          <a:off x="2638425" y="19992975"/>
          <a:ext cx="247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171</xdr:row>
      <xdr:rowOff>76200</xdr:rowOff>
    </xdr:from>
    <xdr:to>
      <xdr:col>3</xdr:col>
      <xdr:colOff>247650</xdr:colOff>
      <xdr:row>171</xdr:row>
      <xdr:rowOff>76200</xdr:rowOff>
    </xdr:to>
    <xdr:sp>
      <xdr:nvSpPr>
        <xdr:cNvPr id="87" name="Line 1028"/>
        <xdr:cNvSpPr>
          <a:spLocks/>
        </xdr:cNvSpPr>
      </xdr:nvSpPr>
      <xdr:spPr>
        <a:xfrm>
          <a:off x="2638425" y="27765375"/>
          <a:ext cx="247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="95" zoomScaleNormal="95" workbookViewId="0" topLeftCell="A2">
      <selection activeCell="K15" sqref="K15"/>
    </sheetView>
  </sheetViews>
  <sheetFormatPr defaultColWidth="11.421875" defaultRowHeight="12.75"/>
  <cols>
    <col min="1" max="1" width="6.140625" style="1" customWidth="1"/>
    <col min="2" max="9" width="22.8515625" style="2" customWidth="1"/>
    <col min="10" max="16384" width="10.57421875" style="2" customWidth="1"/>
  </cols>
  <sheetData>
    <row r="1" spans="3:4" ht="12.75">
      <c r="C1" s="3"/>
      <c r="D1" s="4" t="s">
        <v>0</v>
      </c>
    </row>
    <row r="2" spans="3:8" ht="12.75">
      <c r="C2" s="5"/>
      <c r="D2" s="6" t="s">
        <v>1</v>
      </c>
      <c r="E2" s="7" t="s">
        <v>2</v>
      </c>
      <c r="F2" s="7"/>
      <c r="G2" s="7"/>
      <c r="H2" s="7"/>
    </row>
    <row r="3" spans="3:8" ht="12.75">
      <c r="C3" s="8"/>
      <c r="D3" s="9" t="s">
        <v>3</v>
      </c>
      <c r="E3" s="7"/>
      <c r="F3" s="7"/>
      <c r="G3" s="7"/>
      <c r="H3" s="7"/>
    </row>
    <row r="4" spans="3:4" ht="12.75">
      <c r="C4" s="10"/>
      <c r="D4" s="11" t="s">
        <v>4</v>
      </c>
    </row>
    <row r="6" spans="3:8" ht="12.75">
      <c r="C6" s="12" t="s">
        <v>5</v>
      </c>
      <c r="D6" s="12"/>
      <c r="E6" s="12"/>
      <c r="F6" s="12"/>
      <c r="G6" s="12"/>
      <c r="H6" s="12"/>
    </row>
    <row r="7" spans="3:8" ht="12.75">
      <c r="C7" s="12"/>
      <c r="D7" s="12"/>
      <c r="E7" s="12"/>
      <c r="F7" s="12"/>
      <c r="G7" s="12"/>
      <c r="H7" s="12"/>
    </row>
    <row r="8" spans="2:9" ht="16.5">
      <c r="B8" s="13" t="s">
        <v>6</v>
      </c>
      <c r="C8" s="13" t="s">
        <v>7</v>
      </c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</row>
    <row r="9" spans="1:9" ht="12.75">
      <c r="A9" s="14" t="s">
        <v>14</v>
      </c>
      <c r="B9" s="15" t="s">
        <v>15</v>
      </c>
      <c r="C9" s="15" t="s">
        <v>16</v>
      </c>
      <c r="D9" s="15" t="s">
        <v>17</v>
      </c>
      <c r="E9" s="15" t="s">
        <v>18</v>
      </c>
      <c r="F9" s="16"/>
      <c r="G9" s="15" t="s">
        <v>19</v>
      </c>
      <c r="H9" s="15" t="s">
        <v>20</v>
      </c>
      <c r="I9" s="15" t="s">
        <v>21</v>
      </c>
    </row>
    <row r="10" spans="1:9" ht="12.75">
      <c r="A10" s="14" t="s">
        <v>22</v>
      </c>
      <c r="B10" s="15" t="s">
        <v>23</v>
      </c>
      <c r="C10" s="15" t="s">
        <v>24</v>
      </c>
      <c r="D10" s="15" t="s">
        <v>25</v>
      </c>
      <c r="E10" s="15" t="s">
        <v>26</v>
      </c>
      <c r="F10" s="16" t="s">
        <v>27</v>
      </c>
      <c r="G10" s="16" t="s">
        <v>28</v>
      </c>
      <c r="H10" s="16" t="s">
        <v>29</v>
      </c>
      <c r="I10" s="16" t="s">
        <v>30</v>
      </c>
    </row>
    <row r="11" spans="1:9" ht="12.75">
      <c r="A11" s="14" t="s">
        <v>31</v>
      </c>
      <c r="B11" s="16" t="s">
        <v>32</v>
      </c>
      <c r="C11" s="16" t="s">
        <v>33</v>
      </c>
      <c r="D11" s="16" t="s">
        <v>34</v>
      </c>
      <c r="E11" s="17" t="s">
        <v>35</v>
      </c>
      <c r="F11" s="18"/>
      <c r="G11" s="18"/>
      <c r="H11" s="18"/>
      <c r="I11" s="18"/>
    </row>
    <row r="12" spans="1:9" ht="12.75">
      <c r="A12" s="14" t="s">
        <v>36</v>
      </c>
      <c r="B12" s="19"/>
      <c r="C12" s="19"/>
      <c r="D12" s="18"/>
      <c r="E12" s="20"/>
      <c r="F12" s="21" t="s">
        <v>37</v>
      </c>
      <c r="G12" s="22" t="s">
        <v>38</v>
      </c>
      <c r="H12" s="23" t="s">
        <v>39</v>
      </c>
      <c r="I12" s="23" t="s">
        <v>40</v>
      </c>
    </row>
    <row r="13" spans="1:9" ht="12.75">
      <c r="A13" s="14" t="s">
        <v>41</v>
      </c>
      <c r="B13" s="15" t="s">
        <v>42</v>
      </c>
      <c r="C13" s="15" t="s">
        <v>43</v>
      </c>
      <c r="D13" s="15" t="s">
        <v>44</v>
      </c>
      <c r="E13" s="15" t="s">
        <v>45</v>
      </c>
      <c r="F13" s="24"/>
      <c r="G13" s="25"/>
      <c r="H13" s="26"/>
      <c r="I13" s="26"/>
    </row>
    <row r="14" spans="1:9" ht="12.75">
      <c r="A14" s="14" t="s">
        <v>46</v>
      </c>
      <c r="B14" s="27" t="s">
        <v>47</v>
      </c>
      <c r="C14" s="27" t="s">
        <v>48</v>
      </c>
      <c r="D14" s="28" t="s">
        <v>49</v>
      </c>
      <c r="E14" s="27" t="s">
        <v>50</v>
      </c>
      <c r="F14" s="29" t="s">
        <v>51</v>
      </c>
      <c r="G14" s="22" t="s">
        <v>52</v>
      </c>
      <c r="H14" s="23" t="s">
        <v>53</v>
      </c>
      <c r="I14" s="23" t="s">
        <v>54</v>
      </c>
    </row>
    <row r="15" spans="1:9" ht="12.75">
      <c r="A15" s="14" t="s">
        <v>55</v>
      </c>
      <c r="B15" s="30"/>
      <c r="C15" s="30"/>
      <c r="D15" s="31"/>
      <c r="E15" s="32"/>
      <c r="F15" s="33"/>
      <c r="G15" s="34"/>
      <c r="H15" s="34"/>
      <c r="I15" s="34"/>
    </row>
    <row r="16" spans="1:9" ht="12.75">
      <c r="A16" s="14" t="s">
        <v>56</v>
      </c>
      <c r="B16" s="35" t="s">
        <v>57</v>
      </c>
      <c r="C16" s="35" t="s">
        <v>58</v>
      </c>
      <c r="D16" s="36"/>
      <c r="E16" s="30"/>
      <c r="F16" s="37"/>
      <c r="G16" s="25"/>
      <c r="H16" s="25"/>
      <c r="I16" s="25"/>
    </row>
    <row r="17" spans="1:9" ht="12.75">
      <c r="A17" s="14" t="s">
        <v>59</v>
      </c>
      <c r="B17" s="38" t="s">
        <v>60</v>
      </c>
      <c r="C17" s="39"/>
      <c r="D17" s="27" t="s">
        <v>61</v>
      </c>
      <c r="E17" s="27" t="s">
        <v>62</v>
      </c>
      <c r="F17" s="29" t="s">
        <v>63</v>
      </c>
      <c r="G17" s="22" t="s">
        <v>64</v>
      </c>
      <c r="H17" s="22" t="s">
        <v>65</v>
      </c>
      <c r="I17" s="21" t="s">
        <v>66</v>
      </c>
    </row>
    <row r="18" spans="1:9" ht="12.75">
      <c r="A18" s="40" t="s">
        <v>67</v>
      </c>
      <c r="B18" s="21" t="s">
        <v>68</v>
      </c>
      <c r="C18" s="21" t="s">
        <v>69</v>
      </c>
      <c r="D18" s="41"/>
      <c r="E18" s="42"/>
      <c r="F18" s="34"/>
      <c r="G18" s="34"/>
      <c r="H18" s="34"/>
      <c r="I18" s="42"/>
    </row>
    <row r="19" spans="1:9" ht="12.75">
      <c r="A19" s="40" t="s">
        <v>70</v>
      </c>
      <c r="B19" s="42"/>
      <c r="C19" s="42"/>
      <c r="D19" s="24"/>
      <c r="E19" s="24"/>
      <c r="F19" s="43"/>
      <c r="G19" s="43"/>
      <c r="H19" s="25"/>
      <c r="I19" s="24"/>
    </row>
    <row r="20" spans="1:9" ht="12.75">
      <c r="A20" s="40" t="s">
        <v>71</v>
      </c>
      <c r="B20" s="24"/>
      <c r="C20" s="24"/>
      <c r="D20" s="44" t="s">
        <v>72</v>
      </c>
      <c r="E20" s="44" t="s">
        <v>73</v>
      </c>
      <c r="F20" s="21" t="s">
        <v>74</v>
      </c>
      <c r="G20" s="21" t="s">
        <v>75</v>
      </c>
      <c r="H20" s="21" t="s">
        <v>76</v>
      </c>
      <c r="I20" s="21" t="s">
        <v>77</v>
      </c>
    </row>
    <row r="21" spans="1:9" ht="12.75">
      <c r="A21" s="14" t="s">
        <v>78</v>
      </c>
      <c r="B21" s="45" t="s">
        <v>79</v>
      </c>
      <c r="C21" s="46" t="s">
        <v>80</v>
      </c>
      <c r="D21" s="47"/>
      <c r="E21" s="47"/>
      <c r="F21" s="42"/>
      <c r="G21" s="42"/>
      <c r="H21" s="42"/>
      <c r="I21" s="48"/>
    </row>
    <row r="22" spans="1:9" ht="12.75">
      <c r="A22" s="40" t="s">
        <v>81</v>
      </c>
      <c r="B22" s="49"/>
      <c r="C22" s="50"/>
      <c r="D22" s="51"/>
      <c r="E22" s="51"/>
      <c r="F22" s="24"/>
      <c r="G22" s="24"/>
      <c r="H22" s="24"/>
      <c r="I22" s="52"/>
    </row>
    <row r="23" spans="1:9" ht="12.75">
      <c r="A23" s="14" t="s">
        <v>82</v>
      </c>
      <c r="B23" s="53" t="s">
        <v>83</v>
      </c>
      <c r="C23" s="54" t="s">
        <v>83</v>
      </c>
      <c r="D23" s="44" t="s">
        <v>84</v>
      </c>
      <c r="E23" s="44" t="s">
        <v>85</v>
      </c>
      <c r="F23" s="55" t="s">
        <v>86</v>
      </c>
      <c r="G23" s="21" t="s">
        <v>87</v>
      </c>
      <c r="H23" s="21" t="s">
        <v>88</v>
      </c>
      <c r="I23" s="56" t="s">
        <v>89</v>
      </c>
    </row>
    <row r="24" spans="1:9" ht="12.75">
      <c r="A24" s="14" t="s">
        <v>90</v>
      </c>
      <c r="B24" s="57" t="s">
        <v>91</v>
      </c>
      <c r="C24" s="58"/>
      <c r="D24" s="59"/>
      <c r="E24" s="59"/>
      <c r="F24" s="60"/>
      <c r="G24" s="61"/>
      <c r="H24" s="61"/>
      <c r="I24" s="62"/>
    </row>
    <row r="25" spans="1:9" ht="12.75">
      <c r="A25" s="14" t="s">
        <v>92</v>
      </c>
      <c r="B25" s="63"/>
      <c r="D25" s="64"/>
      <c r="E25" s="64"/>
      <c r="F25" s="65"/>
      <c r="G25" s="66"/>
      <c r="H25" s="66"/>
      <c r="I25" s="67"/>
    </row>
    <row r="26" spans="1:9" ht="12.75">
      <c r="A26" s="14" t="s">
        <v>93</v>
      </c>
      <c r="D26" s="68" t="s">
        <v>94</v>
      </c>
      <c r="E26" s="69" t="s">
        <v>94</v>
      </c>
      <c r="F26" s="70" t="s">
        <v>95</v>
      </c>
      <c r="I26" s="71"/>
    </row>
    <row r="27" spans="1:9" ht="12.75">
      <c r="A27" s="14"/>
      <c r="D27" s="72"/>
      <c r="E27" s="59"/>
      <c r="F27" s="70"/>
      <c r="I27" s="71"/>
    </row>
    <row r="28" spans="1:9" ht="12.75">
      <c r="A28" s="14" t="s">
        <v>96</v>
      </c>
      <c r="B28" s="70" t="s">
        <v>97</v>
      </c>
      <c r="C28" s="70" t="s">
        <v>97</v>
      </c>
      <c r="D28" s="73"/>
      <c r="E28" s="64"/>
      <c r="I28" s="71"/>
    </row>
    <row r="29" spans="1:8" ht="12.75">
      <c r="A29" s="14"/>
      <c r="B29" s="74"/>
      <c r="C29" s="12" t="s">
        <v>98</v>
      </c>
      <c r="D29" s="12"/>
      <c r="E29" s="12"/>
      <c r="F29" s="12"/>
      <c r="G29" s="12"/>
      <c r="H29" s="12"/>
    </row>
    <row r="30" spans="3:8" ht="12.75">
      <c r="C30" s="12"/>
      <c r="D30" s="12"/>
      <c r="E30" s="12"/>
      <c r="F30" s="12"/>
      <c r="G30" s="12"/>
      <c r="H30" s="12"/>
    </row>
    <row r="31" spans="2:9" ht="16.5">
      <c r="B31" s="75" t="s">
        <v>6</v>
      </c>
      <c r="C31" s="75" t="s">
        <v>7</v>
      </c>
      <c r="D31" s="75" t="s">
        <v>8</v>
      </c>
      <c r="E31" s="75" t="s">
        <v>9</v>
      </c>
      <c r="F31" s="75" t="s">
        <v>10</v>
      </c>
      <c r="G31" s="75" t="s">
        <v>11</v>
      </c>
      <c r="H31" s="75" t="s">
        <v>12</v>
      </c>
      <c r="I31" s="75" t="s">
        <v>13</v>
      </c>
    </row>
    <row r="32" spans="1:9" ht="12.75">
      <c r="A32" s="1" t="s">
        <v>14</v>
      </c>
      <c r="B32" s="76" t="s">
        <v>99</v>
      </c>
      <c r="C32" s="76" t="s">
        <v>100</v>
      </c>
      <c r="D32" s="77" t="s">
        <v>101</v>
      </c>
      <c r="E32" s="77" t="s">
        <v>102</v>
      </c>
      <c r="F32" s="78" t="s">
        <v>103</v>
      </c>
      <c r="G32" s="78" t="s">
        <v>104</v>
      </c>
      <c r="H32" s="79" t="s">
        <v>104</v>
      </c>
      <c r="I32" s="79" t="s">
        <v>104</v>
      </c>
    </row>
    <row r="33" spans="1:9" ht="12.75">
      <c r="A33" s="1" t="s">
        <v>105</v>
      </c>
      <c r="B33" s="76" t="s">
        <v>106</v>
      </c>
      <c r="C33" s="76" t="s">
        <v>107</v>
      </c>
      <c r="D33" s="80" t="s">
        <v>108</v>
      </c>
      <c r="E33" s="80" t="s">
        <v>109</v>
      </c>
      <c r="F33" s="81" t="s">
        <v>110</v>
      </c>
      <c r="G33" s="82"/>
      <c r="H33" s="79" t="s">
        <v>110</v>
      </c>
      <c r="I33" s="83"/>
    </row>
    <row r="34" spans="1:6" ht="12.75">
      <c r="A34" s="1" t="s">
        <v>111</v>
      </c>
      <c r="B34" s="76" t="s">
        <v>103</v>
      </c>
      <c r="C34" s="76" t="s">
        <v>104</v>
      </c>
      <c r="D34" s="84"/>
      <c r="E34" s="85"/>
      <c r="F34" s="86"/>
    </row>
    <row r="35" spans="1:5" ht="12.75">
      <c r="A35" s="1" t="s">
        <v>59</v>
      </c>
      <c r="B35" s="76" t="s">
        <v>110</v>
      </c>
      <c r="C35" s="87"/>
      <c r="D35" s="88"/>
      <c r="E35" s="88"/>
    </row>
  </sheetData>
  <sheetProtection selectLockedCells="1" selectUnlockedCells="1"/>
  <mergeCells count="3">
    <mergeCell ref="E2:H3"/>
    <mergeCell ref="C6:H7"/>
    <mergeCell ref="C29:H30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X26"/>
  <sheetViews>
    <sheetView zoomScale="95" zoomScaleNormal="95" workbookViewId="0" topLeftCell="D1">
      <selection activeCell="V13" sqref="V13"/>
    </sheetView>
  </sheetViews>
  <sheetFormatPr defaultColWidth="11.421875" defaultRowHeight="12.75"/>
  <cols>
    <col min="1" max="1" width="4.7109375" style="89" customWidth="1"/>
    <col min="2" max="2" width="4.7109375" style="90" customWidth="1"/>
    <col min="3" max="4" width="22.00390625" style="90" customWidth="1"/>
    <col min="5" max="9" width="6.7109375" style="90" customWidth="1"/>
    <col min="10" max="10" width="1.57421875" style="90" customWidth="1"/>
    <col min="11" max="11" width="6.7109375" style="90" customWidth="1"/>
    <col min="12" max="12" width="1.57421875" style="90" customWidth="1"/>
    <col min="13" max="19" width="7.140625" style="90" customWidth="1"/>
    <col min="20" max="21" width="10.7109375" style="90" customWidth="1"/>
    <col min="22" max="22" width="13.7109375" style="90" customWidth="1"/>
    <col min="23" max="16384" width="10.7109375" style="90" customWidth="1"/>
  </cols>
  <sheetData>
    <row r="1" spans="2:19" s="89" customFormat="1" ht="16.5">
      <c r="B1" s="91"/>
      <c r="C1" s="92" t="s">
        <v>112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2:24" ht="12.75">
      <c r="B2" s="93" t="s">
        <v>113</v>
      </c>
      <c r="C2" s="94" t="s">
        <v>114</v>
      </c>
      <c r="D2" s="95" t="s">
        <v>115</v>
      </c>
      <c r="E2" s="93">
        <v>1</v>
      </c>
      <c r="F2" s="96">
        <v>2</v>
      </c>
      <c r="G2" s="96">
        <v>3</v>
      </c>
      <c r="H2" s="96">
        <v>4</v>
      </c>
      <c r="I2" s="97">
        <v>5</v>
      </c>
      <c r="J2" s="98"/>
      <c r="K2" s="98"/>
      <c r="L2" s="98"/>
      <c r="M2" s="93" t="s">
        <v>116</v>
      </c>
      <c r="N2" s="99" t="s">
        <v>117</v>
      </c>
      <c r="O2" s="96" t="s">
        <v>118</v>
      </c>
      <c r="P2" s="96" t="s">
        <v>119</v>
      </c>
      <c r="Q2" s="96" t="s">
        <v>120</v>
      </c>
      <c r="R2" s="100" t="s">
        <v>121</v>
      </c>
      <c r="S2" s="101" t="s">
        <v>122</v>
      </c>
      <c r="V2" t="s">
        <v>123</v>
      </c>
      <c r="W2" s="102">
        <f>100+5*20</f>
        <v>200</v>
      </c>
      <c r="X2"/>
    </row>
    <row r="3" spans="2:24" ht="14.25">
      <c r="B3" s="103">
        <v>1</v>
      </c>
      <c r="C3" s="104" t="s">
        <v>124</v>
      </c>
      <c r="D3" s="105" t="s">
        <v>125</v>
      </c>
      <c r="E3" s="106"/>
      <c r="F3" s="107">
        <v>2</v>
      </c>
      <c r="G3" s="107">
        <v>2</v>
      </c>
      <c r="H3" s="107">
        <v>0</v>
      </c>
      <c r="I3" s="108">
        <v>2</v>
      </c>
      <c r="J3" s="98"/>
      <c r="K3" s="109" t="s">
        <v>126</v>
      </c>
      <c r="L3" s="98"/>
      <c r="M3" s="103">
        <f>COUNT(E3:I3)</f>
        <v>4</v>
      </c>
      <c r="N3" s="110">
        <f>IF(K4=5,COUNTIF(E3:I3,"=3"),IF(K4=3,COUNTIF(E3:I3,"=2"),IF(K4=4,COUNTIF(E3:I3,"=4")+COUNTIF(E3:I3,"=3"),"")))</f>
        <v>3</v>
      </c>
      <c r="O3" s="111">
        <f>SUM(E3:I3)</f>
        <v>6</v>
      </c>
      <c r="P3" s="111">
        <f>SUM(E3:E7)</f>
        <v>3</v>
      </c>
      <c r="Q3" s="112">
        <f>O3-P3</f>
        <v>3</v>
      </c>
      <c r="R3" s="113">
        <f>IF(M3&lt;=0,"",Q3/M3)</f>
        <v>0.75</v>
      </c>
      <c r="S3" s="114">
        <f>IF(OR(C3="",R3=""),"",IF(COUNTBLANK(E3:I7)&gt;5,"",RANK(R3,R3:R7)))</f>
        <v>2</v>
      </c>
      <c r="V3"/>
      <c r="W3" s="102"/>
      <c r="X3"/>
    </row>
    <row r="4" spans="2:24" ht="13.5">
      <c r="B4" s="103">
        <v>2</v>
      </c>
      <c r="C4" s="104" t="s">
        <v>127</v>
      </c>
      <c r="D4" s="115" t="s">
        <v>128</v>
      </c>
      <c r="E4" s="116">
        <v>0</v>
      </c>
      <c r="F4" s="117"/>
      <c r="G4" s="107">
        <v>2</v>
      </c>
      <c r="H4" s="107">
        <v>0</v>
      </c>
      <c r="I4" s="108">
        <v>2</v>
      </c>
      <c r="J4" s="98"/>
      <c r="K4" s="118">
        <v>3</v>
      </c>
      <c r="L4" s="98"/>
      <c r="M4" s="103">
        <f>COUNT(E4:I4)</f>
        <v>4</v>
      </c>
      <c r="N4" s="110">
        <f>IF(K4=5,COUNTIF(E4:I4,"=3"),IF(K4=3,COUNTIF(E4:I4,"=2"),IF(K4=4,COUNTIF(E4:I4,"=4")+COUNTIF(E4:I4,"=3"),"")))</f>
        <v>2</v>
      </c>
      <c r="O4" s="111">
        <f>SUM(E4:I4)</f>
        <v>4</v>
      </c>
      <c r="P4" s="111">
        <f>SUM(F3:F7)</f>
        <v>5</v>
      </c>
      <c r="Q4" s="112">
        <f>O4-P4</f>
        <v>-1</v>
      </c>
      <c r="R4" s="113">
        <f>IF(M4&lt;=0,"",Q4/M4)</f>
        <v>-0.25</v>
      </c>
      <c r="S4" s="114">
        <f>IF(OR(C4="",R4=""),"",IF(COUNTBLANK(E3:I7)&gt;5,"",RANK(R4,R3:R7)))</f>
        <v>3</v>
      </c>
      <c r="V4" t="s">
        <v>129</v>
      </c>
      <c r="W4" s="102">
        <f>W2*0.4</f>
        <v>80</v>
      </c>
      <c r="X4" t="s">
        <v>130</v>
      </c>
    </row>
    <row r="5" spans="2:24" ht="13.5">
      <c r="B5" s="103">
        <v>3</v>
      </c>
      <c r="C5" s="104" t="s">
        <v>131</v>
      </c>
      <c r="D5" s="115" t="s">
        <v>132</v>
      </c>
      <c r="E5" s="116">
        <v>0</v>
      </c>
      <c r="F5" s="107">
        <v>1</v>
      </c>
      <c r="G5" s="117"/>
      <c r="H5" s="107">
        <v>0</v>
      </c>
      <c r="I5" s="108">
        <v>2</v>
      </c>
      <c r="J5" s="98"/>
      <c r="K5" s="98"/>
      <c r="L5" s="98"/>
      <c r="M5" s="103">
        <f>COUNT(E5:I5)</f>
        <v>4</v>
      </c>
      <c r="N5" s="110">
        <f>IF(K4=5,COUNTIF(E5:I5,"=3"),IF(K4=3,COUNTIF(E5:I5,"=2"),IF(K4=4,COUNTIF(E5:I5,"=4")+COUNTIF(E5:I5,"=3"),"")))</f>
        <v>1</v>
      </c>
      <c r="O5" s="111">
        <f>SUM(E5:I5)</f>
        <v>3</v>
      </c>
      <c r="P5" s="111">
        <f>SUM(G3:G7)</f>
        <v>6</v>
      </c>
      <c r="Q5" s="112">
        <f>O5-P5</f>
        <v>-3</v>
      </c>
      <c r="R5" s="113">
        <f>IF(M5&lt;=0,"",Q5/M5)</f>
        <v>-0.75</v>
      </c>
      <c r="S5" s="114">
        <f>IF(OR(C5="",R5=""),"",IF(COUNTBLANK(E3:I7)&gt;5,"",RANK(R5,R3:R7)))</f>
        <v>4</v>
      </c>
      <c r="V5" t="s">
        <v>133</v>
      </c>
      <c r="W5" s="102">
        <f>W2*0.26</f>
        <v>52</v>
      </c>
      <c r="X5" t="s">
        <v>124</v>
      </c>
    </row>
    <row r="6" spans="2:24" ht="14.25">
      <c r="B6" s="103">
        <v>4</v>
      </c>
      <c r="C6" s="104" t="s">
        <v>130</v>
      </c>
      <c r="D6" s="115" t="s">
        <v>134</v>
      </c>
      <c r="E6" s="116">
        <v>2</v>
      </c>
      <c r="F6" s="107">
        <v>2</v>
      </c>
      <c r="G6" s="107">
        <v>2</v>
      </c>
      <c r="H6" s="117"/>
      <c r="I6" s="108">
        <v>2</v>
      </c>
      <c r="J6" s="98"/>
      <c r="K6" s="98"/>
      <c r="L6" s="98"/>
      <c r="M6" s="103">
        <f>COUNT(E6:I6)</f>
        <v>4</v>
      </c>
      <c r="N6" s="110">
        <f>IF(K4=5,COUNTIF(E6:I6,"=3"),IF(K4=3,COUNTIF(E6:I6,"=2"),IF(K4=4,COUNTIF(E6:I6,"=4")+COUNTIF(E6:I6,"=3"),"")))</f>
        <v>4</v>
      </c>
      <c r="O6" s="111">
        <f>SUM(E6:I6)</f>
        <v>8</v>
      </c>
      <c r="P6" s="111">
        <f>SUM(H3:H7)</f>
        <v>0</v>
      </c>
      <c r="Q6" s="112">
        <f>O6-P6</f>
        <v>8</v>
      </c>
      <c r="R6" s="113">
        <f>IF(M6&lt;=0,"",Q6/M6)</f>
        <v>2</v>
      </c>
      <c r="S6" s="114">
        <f>IF(OR(C6="",R6=""),"",IF(COUNTBLANK(E3:I7)&gt;5,"",RANK(R6,R3:R7)))</f>
        <v>1</v>
      </c>
      <c r="V6" t="s">
        <v>135</v>
      </c>
      <c r="W6" s="102">
        <f>W2*0.17</f>
        <v>34</v>
      </c>
      <c r="X6" t="s">
        <v>127</v>
      </c>
    </row>
    <row r="7" spans="2:24" ht="13.5">
      <c r="B7" s="119">
        <v>5</v>
      </c>
      <c r="C7" s="120" t="s">
        <v>136</v>
      </c>
      <c r="D7" s="121" t="s">
        <v>137</v>
      </c>
      <c r="E7" s="122">
        <v>1</v>
      </c>
      <c r="F7" s="123">
        <v>0</v>
      </c>
      <c r="G7" s="123">
        <v>0</v>
      </c>
      <c r="H7" s="123">
        <v>0</v>
      </c>
      <c r="I7" s="124"/>
      <c r="J7" s="98"/>
      <c r="K7" s="98"/>
      <c r="L7" s="98"/>
      <c r="M7" s="125">
        <f>COUNT(E7:I7)</f>
        <v>4</v>
      </c>
      <c r="N7" s="126">
        <f>IF(K4=5,COUNTIF(E7:I7,"=3"),IF(K4=3,COUNTIF(E7:I7,"=2"),IF(K4=4,COUNTIF(E7:I7,"=4")+COUNTIF(E7:I7,"=3"),"")))</f>
        <v>0</v>
      </c>
      <c r="O7" s="127">
        <f>SUM(E7:I7)</f>
        <v>1</v>
      </c>
      <c r="P7" s="128">
        <f>SUM(I3:I7)</f>
        <v>8</v>
      </c>
      <c r="Q7" s="129">
        <f>O7-P7</f>
        <v>-7</v>
      </c>
      <c r="R7" s="130">
        <f>IF(M7&lt;=0,"",Q7/M7)</f>
        <v>-1.75</v>
      </c>
      <c r="S7" s="131">
        <f>IF(OR(C7="",R7=""),"",IF(COUNTBLANK(E3:I7)&gt;5,"",RANK(R7,R3:R7)))</f>
        <v>5</v>
      </c>
      <c r="V7" t="s">
        <v>135</v>
      </c>
      <c r="W7" s="102">
        <f>W6</f>
        <v>34</v>
      </c>
      <c r="X7" t="s">
        <v>131</v>
      </c>
    </row>
    <row r="8" spans="22:24" ht="12.75">
      <c r="V8"/>
      <c r="W8" s="102"/>
      <c r="X8" s="132"/>
    </row>
    <row r="9" spans="1:24" ht="16.5">
      <c r="A9" s="91"/>
      <c r="B9" s="133"/>
      <c r="C9" s="134" t="s">
        <v>138</v>
      </c>
      <c r="D9" s="133"/>
      <c r="M9" s="135" t="s">
        <v>139</v>
      </c>
      <c r="V9" t="s">
        <v>140</v>
      </c>
      <c r="W9" s="102">
        <v>30</v>
      </c>
      <c r="X9" t="s">
        <v>124</v>
      </c>
    </row>
    <row r="10" spans="1:19" ht="12.75">
      <c r="A10" s="91"/>
      <c r="B10" s="136">
        <v>1</v>
      </c>
      <c r="C10" s="137" t="str">
        <f>C3</f>
        <v>SAVONET</v>
      </c>
      <c r="D10" s="137" t="str">
        <f>C4</f>
        <v>PERIER</v>
      </c>
      <c r="E10" s="90" t="s">
        <v>46</v>
      </c>
      <c r="M10" s="138" t="str">
        <f>C3</f>
        <v>SAVONET</v>
      </c>
      <c r="N10" s="138"/>
      <c r="O10" s="138">
        <v>27</v>
      </c>
      <c r="P10" s="138"/>
      <c r="Q10" s="138"/>
      <c r="R10" s="138"/>
      <c r="S10" s="138"/>
    </row>
    <row r="11" spans="1:19" ht="12.75">
      <c r="A11" s="91"/>
      <c r="B11" s="136">
        <v>2</v>
      </c>
      <c r="C11" s="139" t="str">
        <f>C5</f>
        <v>GIRON</v>
      </c>
      <c r="D11" s="139" t="str">
        <f>C6</f>
        <v>PEDAT</v>
      </c>
      <c r="E11" s="90" t="s">
        <v>46</v>
      </c>
      <c r="M11" s="138" t="str">
        <f>C4</f>
        <v>PERIER</v>
      </c>
      <c r="N11" s="138"/>
      <c r="O11" s="138"/>
      <c r="P11" s="138"/>
      <c r="Q11" s="138"/>
      <c r="R11" s="138"/>
      <c r="S11" s="138"/>
    </row>
    <row r="12" spans="1:19" ht="12.75">
      <c r="A12" s="91"/>
      <c r="B12" s="136">
        <v>3</v>
      </c>
      <c r="C12" s="139" t="str">
        <f>C3</f>
        <v>SAVONET</v>
      </c>
      <c r="D12" s="139" t="str">
        <f>C7</f>
        <v>LASSAUT</v>
      </c>
      <c r="E12" s="90" t="s">
        <v>141</v>
      </c>
      <c r="M12" s="138" t="str">
        <f>C5</f>
        <v>GIRON</v>
      </c>
      <c r="N12" s="138"/>
      <c r="O12" s="138"/>
      <c r="P12" s="138"/>
      <c r="Q12" s="138"/>
      <c r="R12" s="138"/>
      <c r="S12" s="138"/>
    </row>
    <row r="13" spans="1:19" ht="12.75">
      <c r="A13" s="91"/>
      <c r="B13" s="136">
        <v>4</v>
      </c>
      <c r="C13" s="139" t="str">
        <f>C4</f>
        <v>PERIER</v>
      </c>
      <c r="D13" s="139" t="str">
        <f>C5</f>
        <v>GIRON</v>
      </c>
      <c r="E13" s="90" t="s">
        <v>141</v>
      </c>
      <c r="M13" s="138" t="str">
        <f>C6</f>
        <v>PEDAT</v>
      </c>
      <c r="N13" s="138"/>
      <c r="O13" s="138"/>
      <c r="P13" s="138"/>
      <c r="Q13" s="138"/>
      <c r="R13" s="138"/>
      <c r="S13" s="138"/>
    </row>
    <row r="14" spans="1:19" ht="12.75">
      <c r="A14" s="91"/>
      <c r="B14" s="136">
        <v>5</v>
      </c>
      <c r="C14" s="139" t="str">
        <f>C3</f>
        <v>SAVONET</v>
      </c>
      <c r="D14" s="139" t="str">
        <f>C5</f>
        <v>GIRON</v>
      </c>
      <c r="E14" s="90" t="s">
        <v>142</v>
      </c>
      <c r="M14" s="138" t="str">
        <f>C7</f>
        <v>LASSAUT</v>
      </c>
      <c r="N14" s="138"/>
      <c r="O14" s="138"/>
      <c r="P14" s="138"/>
      <c r="Q14" s="138"/>
      <c r="R14" s="138"/>
      <c r="S14" s="138"/>
    </row>
    <row r="15" spans="1:5" ht="12.75">
      <c r="A15" s="91"/>
      <c r="B15" s="136">
        <v>6</v>
      </c>
      <c r="C15" s="139" t="str">
        <f>C6</f>
        <v>PEDAT</v>
      </c>
      <c r="D15" s="139" t="str">
        <f>C7</f>
        <v>LASSAUT</v>
      </c>
      <c r="E15" s="90" t="s">
        <v>142</v>
      </c>
    </row>
    <row r="16" spans="1:5" ht="12.75">
      <c r="A16" s="91"/>
      <c r="B16" s="136">
        <v>7</v>
      </c>
      <c r="C16" s="139" t="str">
        <f>C4</f>
        <v>PERIER</v>
      </c>
      <c r="D16" s="139" t="str">
        <f>C6</f>
        <v>PEDAT</v>
      </c>
      <c r="E16" s="90" t="s">
        <v>82</v>
      </c>
    </row>
    <row r="17" spans="1:5" ht="12.75">
      <c r="A17" s="91"/>
      <c r="B17" s="136">
        <v>8</v>
      </c>
      <c r="C17" s="139" t="str">
        <f>C5</f>
        <v>GIRON</v>
      </c>
      <c r="D17" s="139" t="str">
        <f>C7</f>
        <v>LASSAUT</v>
      </c>
      <c r="E17" s="90" t="s">
        <v>82</v>
      </c>
    </row>
    <row r="18" spans="1:5" ht="12.75">
      <c r="A18" s="91"/>
      <c r="B18" s="136">
        <v>9</v>
      </c>
      <c r="C18" s="139" t="str">
        <f>C3</f>
        <v>SAVONET</v>
      </c>
      <c r="D18" s="139" t="str">
        <f>C15</f>
        <v>PEDAT</v>
      </c>
      <c r="E18" s="90" t="s">
        <v>93</v>
      </c>
    </row>
    <row r="19" spans="2:5" ht="12.75">
      <c r="B19" s="136">
        <v>10</v>
      </c>
      <c r="C19" s="139" t="str">
        <f>C4</f>
        <v>PERIER</v>
      </c>
      <c r="D19" s="139" t="str">
        <f>C7</f>
        <v>LASSAUT</v>
      </c>
      <c r="E19" s="90" t="s">
        <v>93</v>
      </c>
    </row>
    <row r="21" ht="12.75">
      <c r="C21" s="133"/>
    </row>
    <row r="22" ht="12.75">
      <c r="C22" s="133"/>
    </row>
    <row r="23" ht="12.75">
      <c r="C23" s="133"/>
    </row>
    <row r="24" ht="12.75">
      <c r="C24" s="133"/>
    </row>
    <row r="25" ht="12.75">
      <c r="C25" s="133"/>
    </row>
    <row r="26" ht="12.75">
      <c r="C26" s="133"/>
    </row>
  </sheetData>
  <sheetProtection selectLockedCells="1" selectUnlockedCells="1"/>
  <mergeCells count="5">
    <mergeCell ref="M10:N10"/>
    <mergeCell ref="M11:N11"/>
    <mergeCell ref="M12:N12"/>
    <mergeCell ref="M13:N13"/>
    <mergeCell ref="M14:N14"/>
  </mergeCells>
  <conditionalFormatting sqref="S3:S6">
    <cfRule type="cellIs" priority="1" dxfId="0" operator="lessThan" stopIfTrue="1">
      <formula>3</formula>
    </cfRule>
  </conditionalFormatting>
  <conditionalFormatting sqref="S7">
    <cfRule type="cellIs" priority="2" dxfId="0" operator="lessThan" stopIfTrue="1">
      <formula>3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Q15"/>
  <sheetViews>
    <sheetView zoomScale="95" zoomScaleNormal="95" workbookViewId="0" topLeftCell="A1">
      <selection activeCell="M11" sqref="M11"/>
    </sheetView>
  </sheetViews>
  <sheetFormatPr defaultColWidth="11.421875" defaultRowHeight="12.75"/>
  <cols>
    <col min="1" max="1" width="4.7109375" style="140" customWidth="1"/>
    <col min="2" max="2" width="4.7109375" style="90" customWidth="1"/>
    <col min="3" max="4" width="22.00390625" style="90" customWidth="1"/>
    <col min="5" max="7" width="6.7109375" style="90" customWidth="1"/>
    <col min="8" max="8" width="1.57421875" style="90" customWidth="1"/>
    <col min="9" max="9" width="6.7109375" style="90" customWidth="1"/>
    <col min="10" max="10" width="1.57421875" style="90" customWidth="1"/>
    <col min="11" max="17" width="7.140625" style="90" customWidth="1"/>
    <col min="18" max="16384" width="10.7109375" style="90" customWidth="1"/>
  </cols>
  <sheetData>
    <row r="1" spans="2:17" s="140" customFormat="1" ht="16.5">
      <c r="B1" s="141"/>
      <c r="C1" s="142" t="s">
        <v>112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2:17" ht="12.75">
      <c r="B2" s="93" t="s">
        <v>113</v>
      </c>
      <c r="C2" s="94" t="s">
        <v>114</v>
      </c>
      <c r="D2" s="95" t="s">
        <v>115</v>
      </c>
      <c r="E2" s="93">
        <v>1</v>
      </c>
      <c r="F2" s="96">
        <v>2</v>
      </c>
      <c r="G2" s="97">
        <v>3</v>
      </c>
      <c r="H2" s="98"/>
      <c r="I2" s="98"/>
      <c r="J2" s="98"/>
      <c r="K2" s="93" t="s">
        <v>116</v>
      </c>
      <c r="L2" s="99" t="s">
        <v>117</v>
      </c>
      <c r="M2" s="96" t="s">
        <v>118</v>
      </c>
      <c r="N2" s="96" t="s">
        <v>119</v>
      </c>
      <c r="O2" s="96" t="s">
        <v>120</v>
      </c>
      <c r="P2" s="100" t="s">
        <v>121</v>
      </c>
      <c r="Q2" s="101" t="s">
        <v>122</v>
      </c>
    </row>
    <row r="3" spans="2:17" ht="14.25">
      <c r="B3" s="103">
        <v>1</v>
      </c>
      <c r="C3" s="104" t="s">
        <v>143</v>
      </c>
      <c r="D3" s="105" t="s">
        <v>144</v>
      </c>
      <c r="E3" s="106"/>
      <c r="F3" s="107">
        <v>2</v>
      </c>
      <c r="G3" s="108">
        <v>0</v>
      </c>
      <c r="H3" s="98"/>
      <c r="I3" s="109" t="s">
        <v>126</v>
      </c>
      <c r="J3" s="98"/>
      <c r="K3" s="103">
        <f>COUNT(E3:G3)</f>
        <v>2</v>
      </c>
      <c r="L3" s="110">
        <f>IF(I4=5,COUNTIF(E3:G3,"=3"),IF(I4=3,COUNTIF(E3:G3,"=2"),IF(I4=4,COUNTIF(E3:G3,"=4")+COUNTIF(E3:G3,"=3"),"")))</f>
        <v>1</v>
      </c>
      <c r="M3" s="111">
        <f>SUM(E3:G3)</f>
        <v>2</v>
      </c>
      <c r="N3" s="111">
        <f>SUM(E3:E5)</f>
        <v>2</v>
      </c>
      <c r="O3" s="112">
        <f>M3-N3</f>
        <v>0</v>
      </c>
      <c r="P3" s="113">
        <f>IF(K3&lt;=0,"",O3/K3)</f>
        <v>0</v>
      </c>
      <c r="Q3" s="114">
        <f>IF(OR(C3="",P3=""),"",IF(COUNTBLANK(E3:G5)&gt;5,"",RANK(P3,P3:P5)))</f>
        <v>2</v>
      </c>
    </row>
    <row r="4" spans="2:17" ht="13.5">
      <c r="B4" s="103">
        <v>2</v>
      </c>
      <c r="C4" s="104" t="s">
        <v>145</v>
      </c>
      <c r="D4" s="115" t="s">
        <v>146</v>
      </c>
      <c r="E4" s="116">
        <v>0</v>
      </c>
      <c r="F4" s="117"/>
      <c r="G4" s="108">
        <v>0</v>
      </c>
      <c r="H4" s="98"/>
      <c r="I4" s="118">
        <v>3</v>
      </c>
      <c r="J4" s="98"/>
      <c r="K4" s="103">
        <f>COUNT(E4:G4)</f>
        <v>2</v>
      </c>
      <c r="L4" s="110">
        <f>IF(I4=5,COUNTIF(E4:G4,"=3"),IF(I4=3,COUNTIF(E4:G4,"=2"),IF(I4=4,COUNTIF(E4:G4,"=4")+COUNTIF(E4:G4,"=3"),"")))</f>
        <v>0</v>
      </c>
      <c r="M4" s="111">
        <f>SUM(E4:G4)</f>
        <v>0</v>
      </c>
      <c r="N4" s="111">
        <f>SUM(F3:F5)</f>
        <v>4</v>
      </c>
      <c r="O4" s="112">
        <f>M4-N4</f>
        <v>-4</v>
      </c>
      <c r="P4" s="113">
        <f>IF(K4&lt;=0,"",O4/K4)</f>
        <v>-2</v>
      </c>
      <c r="Q4" s="114">
        <f>IF(OR(C4="",P4=""),"",IF(COUNTBLANK(E3:G5)&gt;5,"",RANK(P4,P3:P5)))</f>
        <v>3</v>
      </c>
    </row>
    <row r="5" spans="2:17" ht="14.25">
      <c r="B5" s="119">
        <v>3</v>
      </c>
      <c r="C5" s="120" t="s">
        <v>147</v>
      </c>
      <c r="D5" s="121" t="s">
        <v>148</v>
      </c>
      <c r="E5" s="122">
        <v>2</v>
      </c>
      <c r="F5" s="123">
        <v>2</v>
      </c>
      <c r="G5" s="143"/>
      <c r="H5" s="98"/>
      <c r="I5" s="98"/>
      <c r="J5" s="98"/>
      <c r="K5" s="119">
        <f>COUNT(E5:G5)</f>
        <v>2</v>
      </c>
      <c r="L5" s="144">
        <f>IF(I4=5,COUNTIF(E5:G5,"=3"),IF(I4=3,COUNTIF(E5:G5,"=2"),IF(I4=4,COUNTIF(E5:G5,"=4")+COUNTIF(E5:G5,"=3"),"")))</f>
        <v>2</v>
      </c>
      <c r="M5" s="145">
        <f>SUM(E5:G5)</f>
        <v>4</v>
      </c>
      <c r="N5" s="145">
        <f>SUM(G3:G5)</f>
        <v>0</v>
      </c>
      <c r="O5" s="146">
        <f>M5-N5</f>
        <v>4</v>
      </c>
      <c r="P5" s="147">
        <f>IF(K5&lt;=0,"",O5/K5)</f>
        <v>2</v>
      </c>
      <c r="Q5" s="131">
        <f>IF(OR(C5="",P5=""),"",IF(COUNTBLANK(E3:G5)&gt;5,"",RANK(P5,P3:P5)))</f>
        <v>1</v>
      </c>
    </row>
    <row r="7" spans="1:11" ht="16.5">
      <c r="A7" s="141"/>
      <c r="B7" s="133"/>
      <c r="C7" s="134" t="s">
        <v>138</v>
      </c>
      <c r="D7" s="133"/>
      <c r="K7" s="135" t="s">
        <v>139</v>
      </c>
    </row>
    <row r="8" spans="1:17" ht="12.75">
      <c r="A8" s="141"/>
      <c r="B8" s="136">
        <v>1</v>
      </c>
      <c r="C8" s="148" t="str">
        <f>C3</f>
        <v>VINCENT</v>
      </c>
      <c r="D8" s="148" t="str">
        <f>C4</f>
        <v>MORTREUXt</v>
      </c>
      <c r="K8" s="138" t="str">
        <f>C3</f>
        <v>VINCENT</v>
      </c>
      <c r="L8" s="138"/>
      <c r="M8" s="138"/>
      <c r="N8" s="138"/>
      <c r="O8" s="138"/>
      <c r="P8" s="138"/>
      <c r="Q8" s="138"/>
    </row>
    <row r="9" spans="1:17" ht="12.75">
      <c r="A9" s="141"/>
      <c r="B9" s="136">
        <v>2</v>
      </c>
      <c r="C9" s="149" t="str">
        <f>C4</f>
        <v>MORTREUXt</v>
      </c>
      <c r="D9" s="149" t="str">
        <f>C5</f>
        <v>MORTREUXn</v>
      </c>
      <c r="E9" s="90" t="s">
        <v>90</v>
      </c>
      <c r="K9" s="138" t="str">
        <f>C4</f>
        <v>MORTREUXt</v>
      </c>
      <c r="L9" s="138"/>
      <c r="M9" s="138"/>
      <c r="N9" s="138"/>
      <c r="O9" s="138"/>
      <c r="P9" s="138"/>
      <c r="Q9" s="138"/>
    </row>
    <row r="10" spans="1:17" ht="12.75">
      <c r="A10" s="141"/>
      <c r="B10" s="136">
        <v>3</v>
      </c>
      <c r="C10" s="149" t="str">
        <f>C3</f>
        <v>VINCENT</v>
      </c>
      <c r="D10" s="149" t="str">
        <f>C5</f>
        <v>MORTREUXn</v>
      </c>
      <c r="K10" s="138" t="str">
        <f>C5</f>
        <v>MORTREUXn</v>
      </c>
      <c r="L10" s="138"/>
      <c r="M10" s="138">
        <v>31</v>
      </c>
      <c r="N10" s="138"/>
      <c r="O10" s="138"/>
      <c r="P10" s="138"/>
      <c r="Q10" s="138"/>
    </row>
    <row r="12" spans="3:17" ht="12.75">
      <c r="C12" s="133"/>
      <c r="K12"/>
      <c r="L12"/>
      <c r="M12"/>
      <c r="N12"/>
      <c r="O12"/>
      <c r="P12"/>
      <c r="Q12"/>
    </row>
    <row r="13" spans="3:17" ht="12.75">
      <c r="C13" s="133"/>
      <c r="K13"/>
      <c r="L13"/>
      <c r="M13"/>
      <c r="N13"/>
      <c r="O13"/>
      <c r="P13"/>
      <c r="Q13"/>
    </row>
    <row r="14" spans="3:17" ht="12.75">
      <c r="C14" s="133"/>
      <c r="K14"/>
      <c r="L14"/>
      <c r="M14"/>
      <c r="N14"/>
      <c r="O14"/>
      <c r="P14"/>
      <c r="Q14"/>
    </row>
    <row r="15" spans="3:17" ht="12.75">
      <c r="C15" s="133"/>
      <c r="K15"/>
      <c r="L15"/>
      <c r="M15"/>
      <c r="N15"/>
      <c r="O15"/>
      <c r="P15"/>
      <c r="Q15"/>
    </row>
  </sheetData>
  <sheetProtection selectLockedCells="1" selectUnlockedCells="1"/>
  <mergeCells count="3">
    <mergeCell ref="K8:L8"/>
    <mergeCell ref="K9:L9"/>
    <mergeCell ref="K10:L10"/>
  </mergeCells>
  <conditionalFormatting sqref="Q3:Q4">
    <cfRule type="cellIs" priority="1" dxfId="0" operator="lessThan" stopIfTrue="1">
      <formula>3</formula>
    </cfRule>
  </conditionalFormatting>
  <conditionalFormatting sqref="Q5">
    <cfRule type="cellIs" priority="2" dxfId="0" operator="lessThan" stopIfTrue="1">
      <formula>3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T39"/>
  <sheetViews>
    <sheetView zoomScale="95" zoomScaleNormal="95" workbookViewId="0" topLeftCell="A4">
      <selection activeCell="U12" sqref="U12"/>
    </sheetView>
  </sheetViews>
  <sheetFormatPr defaultColWidth="11.421875" defaultRowHeight="12.75"/>
  <cols>
    <col min="1" max="1" width="4.7109375" style="150" customWidth="1"/>
    <col min="2" max="2" width="4.7109375" style="90" customWidth="1"/>
    <col min="3" max="4" width="22.00390625" style="90" customWidth="1"/>
    <col min="5" max="9" width="6.7109375" style="90" customWidth="1"/>
    <col min="10" max="10" width="1.57421875" style="90" customWidth="1"/>
    <col min="11" max="11" width="6.7109375" style="90" customWidth="1"/>
    <col min="12" max="12" width="1.57421875" style="90" customWidth="1"/>
    <col min="13" max="19" width="7.140625" style="90" customWidth="1"/>
    <col min="20" max="16384" width="10.7109375" style="90" customWidth="1"/>
  </cols>
  <sheetData>
    <row r="1" spans="2:19" s="150" customFormat="1" ht="16.5">
      <c r="B1" s="151"/>
      <c r="C1" s="152" t="s">
        <v>149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2:19" ht="12.75">
      <c r="B2" s="93" t="s">
        <v>113</v>
      </c>
      <c r="C2" s="94" t="s">
        <v>114</v>
      </c>
      <c r="D2" s="95" t="s">
        <v>115</v>
      </c>
      <c r="E2" s="93">
        <v>1</v>
      </c>
      <c r="F2" s="96">
        <v>2</v>
      </c>
      <c r="G2" s="96">
        <v>3</v>
      </c>
      <c r="H2" s="96">
        <v>4</v>
      </c>
      <c r="I2" s="97">
        <v>5</v>
      </c>
      <c r="J2" s="98"/>
      <c r="K2" s="98"/>
      <c r="L2" s="98"/>
      <c r="M2" s="93" t="s">
        <v>116</v>
      </c>
      <c r="N2" s="99" t="s">
        <v>117</v>
      </c>
      <c r="O2" s="96" t="s">
        <v>118</v>
      </c>
      <c r="P2" s="96" t="s">
        <v>119</v>
      </c>
      <c r="Q2" s="96" t="s">
        <v>120</v>
      </c>
      <c r="R2" s="100" t="s">
        <v>121</v>
      </c>
      <c r="S2" s="101" t="s">
        <v>122</v>
      </c>
    </row>
    <row r="3" spans="2:19" ht="14.25">
      <c r="B3" s="103">
        <v>1</v>
      </c>
      <c r="C3" s="104" t="s">
        <v>150</v>
      </c>
      <c r="D3" s="105" t="s">
        <v>148</v>
      </c>
      <c r="E3" s="106"/>
      <c r="F3" s="107">
        <v>1</v>
      </c>
      <c r="G3" s="107">
        <v>1</v>
      </c>
      <c r="H3" s="107">
        <v>2</v>
      </c>
      <c r="I3" s="108">
        <v>1</v>
      </c>
      <c r="J3" s="98"/>
      <c r="K3" s="109"/>
      <c r="L3" s="98"/>
      <c r="M3" s="103">
        <f>COUNT(E3:I3)</f>
        <v>4</v>
      </c>
      <c r="N3" s="110">
        <f>IF(K4=5,COUNTIF(E3:I3,"=3"),IF(K4=3,COUNTIF(E3:I3,"=2"),IF(K4=4,COUNTIF(E3:I3,"=4")+COUNTIF(E3:I3,"=3"),"")))</f>
      </c>
      <c r="O3" s="111">
        <f>SUM(E3:I3)</f>
        <v>5</v>
      </c>
      <c r="P3" s="111">
        <f>SUM(E3:E7)</f>
        <v>3</v>
      </c>
      <c r="Q3" s="112">
        <f>O3-P3</f>
        <v>2</v>
      </c>
      <c r="R3" s="113">
        <f>IF(M3&lt;=0,"",Q3/M3)</f>
        <v>0.5</v>
      </c>
      <c r="S3" s="114">
        <f>IF(OR(C3="",R3=""),"",IF(COUNTBLANK(E3:I7)&gt;5,"",RANK(R3,R3:R7)))</f>
        <v>2</v>
      </c>
    </row>
    <row r="4" spans="2:19" ht="13.5">
      <c r="B4" s="103">
        <v>2</v>
      </c>
      <c r="C4" s="104" t="s">
        <v>151</v>
      </c>
      <c r="D4" s="115" t="s">
        <v>152</v>
      </c>
      <c r="E4" s="116">
        <v>1</v>
      </c>
      <c r="F4" s="117"/>
      <c r="G4" s="107">
        <v>2</v>
      </c>
      <c r="H4" s="107">
        <v>1</v>
      </c>
      <c r="I4" s="108">
        <v>0</v>
      </c>
      <c r="J4" s="98"/>
      <c r="K4" s="118"/>
      <c r="L4" s="98"/>
      <c r="M4" s="103">
        <f>COUNT(E4:I4)</f>
        <v>4</v>
      </c>
      <c r="N4" s="110">
        <f>IF(K4=5,COUNTIF(E4:I4,"=3"),IF(K4=3,COUNTIF(E4:I4,"=2"),IF(K4=4,COUNTIF(E4:I4,"=4")+COUNTIF(E4:I4,"=3"),"")))</f>
      </c>
      <c r="O4" s="111">
        <f>SUM(E4:I4)</f>
        <v>4</v>
      </c>
      <c r="P4" s="111">
        <f>SUM(F3:F7)</f>
        <v>4</v>
      </c>
      <c r="Q4" s="112">
        <f>O4-P4</f>
        <v>0</v>
      </c>
      <c r="R4" s="113">
        <f>IF(M4&lt;=0,"",Q4/M4)</f>
        <v>0</v>
      </c>
      <c r="S4" s="114">
        <f>IF(OR(C4="",R4=""),"",IF(COUNTBLANK(E3:I7)&gt;5,"",RANK(R4,R3:R7)))</f>
        <v>3</v>
      </c>
    </row>
    <row r="5" spans="2:20" ht="13.5">
      <c r="B5" s="103">
        <v>3</v>
      </c>
      <c r="C5" s="104" t="s">
        <v>153</v>
      </c>
      <c r="D5" s="115" t="s">
        <v>154</v>
      </c>
      <c r="E5" s="116">
        <v>1</v>
      </c>
      <c r="F5" s="107">
        <v>0</v>
      </c>
      <c r="G5" s="117"/>
      <c r="H5" s="107">
        <v>1</v>
      </c>
      <c r="I5" s="108">
        <v>0</v>
      </c>
      <c r="J5" s="98"/>
      <c r="K5" s="98"/>
      <c r="L5" s="98"/>
      <c r="M5" s="103">
        <f>COUNT(E5:I5)</f>
        <v>4</v>
      </c>
      <c r="N5" s="110">
        <f>IF(K4=5,COUNTIF(E5:I5,"=3"),IF(K4=3,COUNTIF(E5:I5,"=2"),IF(K4=4,COUNTIF(E5:I5,"=4")+COUNTIF(E5:I5,"=3"),"")))</f>
      </c>
      <c r="O5" s="111">
        <f>SUM(E5:I5)</f>
        <v>2</v>
      </c>
      <c r="P5" s="111">
        <f>SUM(G3:G7)</f>
        <v>6</v>
      </c>
      <c r="Q5" s="112">
        <f>O5-P5</f>
        <v>-4</v>
      </c>
      <c r="R5" s="113">
        <f>IF(M5&lt;=0,"",Q5/M5)</f>
        <v>-1</v>
      </c>
      <c r="S5" s="153">
        <f>IF(OR(C5="",R5=""),"",IF(COUNTBLANK(E3:I7)&gt;5,"",RANK(R5,R3:R7)))</f>
        <v>4</v>
      </c>
      <c r="T5" s="154" t="s">
        <v>155</v>
      </c>
    </row>
    <row r="6" spans="2:19" ht="13.5">
      <c r="B6" s="103">
        <v>4</v>
      </c>
      <c r="C6" s="104" t="s">
        <v>156</v>
      </c>
      <c r="D6" s="115" t="s">
        <v>157</v>
      </c>
      <c r="E6" s="116">
        <v>0</v>
      </c>
      <c r="F6" s="107">
        <v>1</v>
      </c>
      <c r="G6" s="107">
        <v>1</v>
      </c>
      <c r="H6" s="117"/>
      <c r="I6" s="108">
        <v>0</v>
      </c>
      <c r="J6" s="98"/>
      <c r="K6" s="98"/>
      <c r="L6" s="98"/>
      <c r="M6" s="103">
        <f>COUNT(E6:I6)</f>
        <v>4</v>
      </c>
      <c r="N6" s="110">
        <f>IF(K4=5,COUNTIF(E6:I6,"=3"),IF(K4=3,COUNTIF(E6:I6,"=2"),IF(K4=4,COUNTIF(E6:I6,"=4")+COUNTIF(E6:I6,"=3"),"")))</f>
      </c>
      <c r="O6" s="111">
        <f>SUM(E6:I6)</f>
        <v>2</v>
      </c>
      <c r="P6" s="111">
        <f>SUM(H3:H7)</f>
        <v>6</v>
      </c>
      <c r="Q6" s="112">
        <f>O6-P6</f>
        <v>-4</v>
      </c>
      <c r="R6" s="113">
        <f>IF(M6&lt;=0,"",Q6/M6)</f>
        <v>-1</v>
      </c>
      <c r="S6" s="114">
        <f>IF(OR(C6="",R6=""),"",IF(COUNTBLANK(E3:I7)&gt;5,"",RANK(R6,R3:R7)))</f>
        <v>4</v>
      </c>
    </row>
    <row r="7" spans="2:19" ht="14.25">
      <c r="B7" s="119">
        <v>5</v>
      </c>
      <c r="C7" s="120" t="s">
        <v>158</v>
      </c>
      <c r="D7" s="121" t="s">
        <v>159</v>
      </c>
      <c r="E7" s="122">
        <v>1</v>
      </c>
      <c r="F7" s="123">
        <v>2</v>
      </c>
      <c r="G7" s="123">
        <v>2</v>
      </c>
      <c r="H7" s="123">
        <v>2</v>
      </c>
      <c r="I7" s="124"/>
      <c r="J7" s="98"/>
      <c r="K7" s="98"/>
      <c r="L7" s="98"/>
      <c r="M7" s="125">
        <f>COUNT(E7:I7)</f>
        <v>4</v>
      </c>
      <c r="N7" s="126">
        <f>IF(K4=5,COUNTIF(E7:I7,"=3"),IF(K4=3,COUNTIF(E7:I7,"=2"),IF(K4=4,COUNTIF(E7:I7,"=4")+COUNTIF(E7:I7,"=3"),"")))</f>
      </c>
      <c r="O7" s="127">
        <f>SUM(E7:I7)</f>
        <v>7</v>
      </c>
      <c r="P7" s="128">
        <f>SUM(I3:I7)</f>
        <v>1</v>
      </c>
      <c r="Q7" s="129">
        <f>O7-P7</f>
        <v>6</v>
      </c>
      <c r="R7" s="130">
        <f>IF(M7&lt;=0,"",Q7/M7)</f>
        <v>1.5</v>
      </c>
      <c r="S7" s="131">
        <f>IF(OR(C7="",R7=""),"",IF(COUNTBLANK(E3:I7)&gt;5,"",RANK(R7,R3:R7)))</f>
        <v>1</v>
      </c>
    </row>
    <row r="9" spans="1:13" ht="16.5">
      <c r="A9" s="151"/>
      <c r="B9" s="133"/>
      <c r="C9" s="134" t="s">
        <v>138</v>
      </c>
      <c r="D9" s="133"/>
      <c r="M9" s="135" t="s">
        <v>139</v>
      </c>
    </row>
    <row r="10" spans="1:19" ht="12.75">
      <c r="A10" s="151"/>
      <c r="B10" s="136">
        <v>1</v>
      </c>
      <c r="C10" s="137" t="str">
        <f>C3</f>
        <v>MORTREUX</v>
      </c>
      <c r="D10" s="137" t="str">
        <f>C4</f>
        <v>CARRE</v>
      </c>
      <c r="E10" s="90" t="s">
        <v>22</v>
      </c>
      <c r="M10" s="138" t="str">
        <f>C3</f>
        <v>MORTREUX</v>
      </c>
      <c r="N10" s="138"/>
      <c r="O10" s="138">
        <v>31</v>
      </c>
      <c r="P10" s="138"/>
      <c r="Q10" s="138"/>
      <c r="R10" s="138"/>
      <c r="S10" s="138"/>
    </row>
    <row r="11" spans="1:19" ht="12.75">
      <c r="A11" s="151"/>
      <c r="B11" s="136">
        <v>2</v>
      </c>
      <c r="C11" s="139" t="str">
        <f>C5</f>
        <v>BAZIN</v>
      </c>
      <c r="D11" s="139" t="str">
        <f>C6</f>
        <v>BONNET</v>
      </c>
      <c r="E11" s="90" t="s">
        <v>22</v>
      </c>
      <c r="M11" s="138" t="str">
        <f>C4</f>
        <v>CARRE</v>
      </c>
      <c r="N11" s="138"/>
      <c r="O11" s="138">
        <v>24</v>
      </c>
      <c r="P11" s="138"/>
      <c r="Q11" s="138"/>
      <c r="R11" s="138"/>
      <c r="S11" s="138"/>
    </row>
    <row r="12" spans="1:19" ht="12.75">
      <c r="A12" s="151"/>
      <c r="B12" s="136">
        <v>3</v>
      </c>
      <c r="C12" s="139" t="str">
        <f>C3</f>
        <v>MORTREUX</v>
      </c>
      <c r="D12" s="139" t="str">
        <f>C7</f>
        <v>CALLEWAERT</v>
      </c>
      <c r="E12" s="90" t="s">
        <v>160</v>
      </c>
      <c r="M12" s="138" t="str">
        <f>C5</f>
        <v>BAZIN</v>
      </c>
      <c r="N12" s="138"/>
      <c r="O12" s="138">
        <v>22</v>
      </c>
      <c r="P12" s="138"/>
      <c r="Q12" s="138"/>
      <c r="R12" s="138"/>
      <c r="S12" s="138"/>
    </row>
    <row r="13" spans="1:19" ht="12.75">
      <c r="A13" s="151"/>
      <c r="B13" s="136">
        <v>4</v>
      </c>
      <c r="C13" s="139" t="str">
        <f>C4</f>
        <v>CARRE</v>
      </c>
      <c r="D13" s="139" t="str">
        <f>C5</f>
        <v>BAZIN</v>
      </c>
      <c r="E13" s="90" t="s">
        <v>160</v>
      </c>
      <c r="M13" s="138" t="str">
        <f>C6</f>
        <v>BONNET</v>
      </c>
      <c r="N13" s="138"/>
      <c r="O13" s="138">
        <v>27</v>
      </c>
      <c r="P13" s="138"/>
      <c r="Q13" s="138"/>
      <c r="R13" s="138"/>
      <c r="S13" s="138"/>
    </row>
    <row r="14" spans="1:19" ht="12.75">
      <c r="A14" s="151"/>
      <c r="B14" s="136">
        <v>5</v>
      </c>
      <c r="C14" s="139" t="str">
        <f>C3</f>
        <v>MORTREUX</v>
      </c>
      <c r="D14" s="139" t="str">
        <f>C5</f>
        <v>BAZIN</v>
      </c>
      <c r="E14" s="90" t="s">
        <v>41</v>
      </c>
      <c r="M14" s="138" t="str">
        <f>C7</f>
        <v>CALLEWAERT</v>
      </c>
      <c r="N14" s="138"/>
      <c r="O14" s="138">
        <v>28</v>
      </c>
      <c r="P14" s="138">
        <v>32</v>
      </c>
      <c r="Q14" s="138">
        <v>46</v>
      </c>
      <c r="R14" s="138"/>
      <c r="S14" s="138"/>
    </row>
    <row r="15" spans="1:5" ht="12.75">
      <c r="A15" s="151"/>
      <c r="B15" s="136">
        <v>6</v>
      </c>
      <c r="C15" s="139" t="str">
        <f>C6</f>
        <v>BONNET</v>
      </c>
      <c r="D15" s="139" t="str">
        <f>C7</f>
        <v>CALLEWAERT</v>
      </c>
      <c r="E15" s="90" t="s">
        <v>41</v>
      </c>
    </row>
    <row r="16" spans="1:5" ht="12.75">
      <c r="A16" s="151"/>
      <c r="B16" s="136">
        <v>7</v>
      </c>
      <c r="C16" s="139" t="str">
        <f>C4</f>
        <v>CARRE</v>
      </c>
      <c r="D16" s="139" t="str">
        <f>C6</f>
        <v>BONNET</v>
      </c>
      <c r="E16" s="90" t="s">
        <v>46</v>
      </c>
    </row>
    <row r="17" spans="1:5" ht="12.75">
      <c r="A17" s="151"/>
      <c r="B17" s="136">
        <v>8</v>
      </c>
      <c r="C17" s="139" t="str">
        <f>C5</f>
        <v>BAZIN</v>
      </c>
      <c r="D17" s="139" t="str">
        <f>C7</f>
        <v>CALLEWAERT</v>
      </c>
      <c r="E17" s="90" t="s">
        <v>46</v>
      </c>
    </row>
    <row r="18" spans="1:5" ht="12.75">
      <c r="A18" s="151"/>
      <c r="B18" s="136">
        <v>9</v>
      </c>
      <c r="C18" s="139" t="str">
        <f>C3</f>
        <v>MORTREUX</v>
      </c>
      <c r="D18" s="139" t="str">
        <f>C15</f>
        <v>BONNET</v>
      </c>
      <c r="E18" s="90" t="s">
        <v>56</v>
      </c>
    </row>
    <row r="19" spans="2:5" ht="12.75">
      <c r="B19" s="136">
        <v>10</v>
      </c>
      <c r="C19" s="139" t="str">
        <f>C4</f>
        <v>CARRE</v>
      </c>
      <c r="D19" s="139" t="str">
        <f>C7</f>
        <v>CALLEWAERT</v>
      </c>
      <c r="E19" s="90" t="s">
        <v>56</v>
      </c>
    </row>
    <row r="21" spans="2:19" s="150" customFormat="1" ht="16.5">
      <c r="B21" s="151"/>
      <c r="C21" s="152" t="s">
        <v>161</v>
      </c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</row>
    <row r="22" spans="2:19" ht="12.75">
      <c r="B22" s="93" t="s">
        <v>113</v>
      </c>
      <c r="C22" s="94" t="s">
        <v>114</v>
      </c>
      <c r="D22" s="95" t="s">
        <v>115</v>
      </c>
      <c r="E22" s="93">
        <v>1</v>
      </c>
      <c r="F22" s="96">
        <v>2</v>
      </c>
      <c r="G22" s="96">
        <v>3</v>
      </c>
      <c r="H22" s="96">
        <v>4</v>
      </c>
      <c r="I22" s="97">
        <v>5</v>
      </c>
      <c r="J22" s="98"/>
      <c r="K22" s="98"/>
      <c r="L22" s="98"/>
      <c r="M22" s="93" t="s">
        <v>116</v>
      </c>
      <c r="N22" s="99" t="s">
        <v>117</v>
      </c>
      <c r="O22" s="96" t="s">
        <v>118</v>
      </c>
      <c r="P22" s="96" t="s">
        <v>119</v>
      </c>
      <c r="Q22" s="96" t="s">
        <v>120</v>
      </c>
      <c r="R22" s="100" t="s">
        <v>121</v>
      </c>
      <c r="S22" s="101" t="s">
        <v>122</v>
      </c>
    </row>
    <row r="23" spans="2:19" ht="14.25">
      <c r="B23" s="103">
        <v>1</v>
      </c>
      <c r="C23" s="104" t="s">
        <v>143</v>
      </c>
      <c r="D23" s="105" t="s">
        <v>144</v>
      </c>
      <c r="E23" s="106"/>
      <c r="F23" s="107">
        <v>2</v>
      </c>
      <c r="G23" s="107">
        <v>1</v>
      </c>
      <c r="H23" s="107">
        <v>1</v>
      </c>
      <c r="I23" s="108"/>
      <c r="J23" s="98"/>
      <c r="K23" s="109"/>
      <c r="L23" s="98"/>
      <c r="M23" s="103">
        <f>COUNT(E23:I23)</f>
        <v>3</v>
      </c>
      <c r="N23" s="110">
        <v>1</v>
      </c>
      <c r="O23" s="111">
        <f>SUM(E23:I23)</f>
        <v>4</v>
      </c>
      <c r="P23" s="111">
        <f>SUM(E23:E26)</f>
        <v>2</v>
      </c>
      <c r="Q23" s="112">
        <f>O23-P23</f>
        <v>2</v>
      </c>
      <c r="R23" s="113">
        <f>IF(M23&lt;=0,"",Q23/M23)</f>
        <v>0.6666666666666666</v>
      </c>
      <c r="S23" s="114">
        <v>2</v>
      </c>
    </row>
    <row r="24" spans="2:19" ht="13.5">
      <c r="B24" s="103">
        <v>2</v>
      </c>
      <c r="C24" s="104" t="s">
        <v>150</v>
      </c>
      <c r="D24" s="115" t="s">
        <v>146</v>
      </c>
      <c r="E24" s="116">
        <v>0</v>
      </c>
      <c r="F24" s="117"/>
      <c r="G24" s="107">
        <v>0</v>
      </c>
      <c r="H24" s="107">
        <v>0</v>
      </c>
      <c r="I24" s="108"/>
      <c r="J24" s="98"/>
      <c r="K24" s="118"/>
      <c r="L24" s="98"/>
      <c r="M24" s="103">
        <f>COUNT(E24:I24)</f>
        <v>3</v>
      </c>
      <c r="N24" s="110">
        <v>0</v>
      </c>
      <c r="O24" s="111">
        <f>SUM(E24:I24)</f>
        <v>0</v>
      </c>
      <c r="P24" s="111">
        <f>SUM(F23:F26)</f>
        <v>6</v>
      </c>
      <c r="Q24" s="112">
        <f>O24-P24</f>
        <v>-6</v>
      </c>
      <c r="R24" s="113">
        <f>IF(M24&lt;=0,"",Q24/M24)</f>
        <v>-2</v>
      </c>
      <c r="S24" s="114">
        <v>4</v>
      </c>
    </row>
    <row r="25" spans="2:19" ht="13.5">
      <c r="B25" s="103">
        <v>3</v>
      </c>
      <c r="C25" s="104" t="s">
        <v>162</v>
      </c>
      <c r="D25" s="115" t="s">
        <v>163</v>
      </c>
      <c r="E25" s="116">
        <v>1</v>
      </c>
      <c r="F25" s="107">
        <v>2</v>
      </c>
      <c r="G25" s="117"/>
      <c r="H25" s="107">
        <v>0</v>
      </c>
      <c r="I25" s="108"/>
      <c r="J25" s="98"/>
      <c r="K25" s="98"/>
      <c r="L25" s="98"/>
      <c r="M25" s="103">
        <f>COUNT(E25:I25)</f>
        <v>3</v>
      </c>
      <c r="N25" s="110">
        <v>1</v>
      </c>
      <c r="O25" s="111">
        <f>SUM(E25:I25)</f>
        <v>3</v>
      </c>
      <c r="P25" s="111">
        <f>SUM(G23:G26)</f>
        <v>3</v>
      </c>
      <c r="Q25" s="112">
        <f>O25-P25</f>
        <v>0</v>
      </c>
      <c r="R25" s="113">
        <f>IF(M25&lt;=0,"",Q25/M25)</f>
        <v>0</v>
      </c>
      <c r="S25" s="114">
        <v>3</v>
      </c>
    </row>
    <row r="26" spans="2:19" ht="14.25">
      <c r="B26" s="119">
        <v>4</v>
      </c>
      <c r="C26" s="120" t="s">
        <v>164</v>
      </c>
      <c r="D26" s="121" t="s">
        <v>165</v>
      </c>
      <c r="E26" s="122">
        <v>1</v>
      </c>
      <c r="F26" s="123">
        <v>2</v>
      </c>
      <c r="G26" s="123">
        <v>2</v>
      </c>
      <c r="H26" s="155"/>
      <c r="I26" s="156"/>
      <c r="J26" s="98"/>
      <c r="K26" s="98"/>
      <c r="L26" s="98"/>
      <c r="M26" s="125">
        <f>COUNT(E26:I26)</f>
        <v>3</v>
      </c>
      <c r="N26" s="126">
        <v>2</v>
      </c>
      <c r="O26" s="127">
        <f>SUM(E26:I26)</f>
        <v>5</v>
      </c>
      <c r="P26" s="128">
        <f>SUM(I23:I26)</f>
        <v>0</v>
      </c>
      <c r="Q26" s="129">
        <f>O26-P26</f>
        <v>5</v>
      </c>
      <c r="R26" s="130">
        <f>IF(M26&lt;=0,"",Q26/M26)</f>
        <v>1.6666666666666667</v>
      </c>
      <c r="S26" s="131">
        <v>1</v>
      </c>
    </row>
    <row r="28" spans="2:13" ht="16.5">
      <c r="B28" s="133"/>
      <c r="C28" s="134" t="s">
        <v>138</v>
      </c>
      <c r="D28" s="133"/>
      <c r="M28" s="135" t="s">
        <v>139</v>
      </c>
    </row>
    <row r="29" spans="2:19" ht="12.75">
      <c r="B29" s="136">
        <v>1</v>
      </c>
      <c r="C29" s="137" t="str">
        <f>C23</f>
        <v>VINCENT</v>
      </c>
      <c r="D29" s="137" t="str">
        <f>C24</f>
        <v>MORTREUX</v>
      </c>
      <c r="E29" s="90" t="s">
        <v>22</v>
      </c>
      <c r="M29" s="138" t="str">
        <f>C23</f>
        <v>VINCENT</v>
      </c>
      <c r="N29" s="138"/>
      <c r="O29" s="138">
        <v>25</v>
      </c>
      <c r="P29" s="138"/>
      <c r="Q29" s="138"/>
      <c r="R29" s="138"/>
      <c r="S29" s="138"/>
    </row>
    <row r="30" spans="2:19" ht="12.75">
      <c r="B30" s="136">
        <v>2</v>
      </c>
      <c r="C30" s="139" t="str">
        <f>C23</f>
        <v>VINCENT</v>
      </c>
      <c r="D30" s="139" t="str">
        <f>C26</f>
        <v>TARILLON</v>
      </c>
      <c r="E30" s="90" t="s">
        <v>22</v>
      </c>
      <c r="F30" s="90" t="s">
        <v>166</v>
      </c>
      <c r="M30" s="138" t="str">
        <f>C24</f>
        <v>MORTREUX</v>
      </c>
      <c r="N30" s="138"/>
      <c r="O30" s="138"/>
      <c r="P30" s="138"/>
      <c r="Q30" s="138"/>
      <c r="R30" s="138"/>
      <c r="S30" s="138"/>
    </row>
    <row r="31" spans="2:19" ht="12.75">
      <c r="B31" s="136">
        <v>3</v>
      </c>
      <c r="C31" s="139" t="str">
        <f>C24</f>
        <v>MORTREUX</v>
      </c>
      <c r="D31" s="139" t="str">
        <f>C25</f>
        <v>OCHOISKI</v>
      </c>
      <c r="E31" s="90" t="s">
        <v>160</v>
      </c>
      <c r="M31" s="138" t="str">
        <f>C25</f>
        <v>OCHOISKI</v>
      </c>
      <c r="N31" s="138"/>
      <c r="O31" s="138"/>
      <c r="P31" s="138"/>
      <c r="Q31" s="138"/>
      <c r="R31" s="138"/>
      <c r="S31" s="138"/>
    </row>
    <row r="32" spans="2:19" ht="12.75">
      <c r="B32" s="136">
        <v>4</v>
      </c>
      <c r="C32" s="139" t="str">
        <f>C23</f>
        <v>VINCENT</v>
      </c>
      <c r="D32" s="139" t="str">
        <f>C25</f>
        <v>OCHOISKI</v>
      </c>
      <c r="E32" s="90" t="s">
        <v>160</v>
      </c>
      <c r="M32" s="138" t="s">
        <v>164</v>
      </c>
      <c r="N32" s="138"/>
      <c r="O32" s="138">
        <v>55</v>
      </c>
      <c r="P32" s="138">
        <v>46</v>
      </c>
      <c r="Q32" s="138">
        <v>38</v>
      </c>
      <c r="R32" s="138">
        <v>59</v>
      </c>
      <c r="S32" s="138"/>
    </row>
    <row r="33" spans="2:5" ht="12.75">
      <c r="B33" s="136">
        <v>5</v>
      </c>
      <c r="C33" s="139" t="str">
        <f>C25</f>
        <v>OCHOISKI</v>
      </c>
      <c r="D33" s="139" t="str">
        <f>C26</f>
        <v>TARILLON</v>
      </c>
      <c r="E33" s="90" t="s">
        <v>41</v>
      </c>
    </row>
    <row r="34" spans="2:5" ht="12.75">
      <c r="B34" s="136">
        <v>6</v>
      </c>
      <c r="C34" s="139" t="str">
        <f>C24</f>
        <v>MORTREUX</v>
      </c>
      <c r="D34" s="139" t="str">
        <f>C26</f>
        <v>TARILLON</v>
      </c>
      <c r="E34" s="90" t="s">
        <v>41</v>
      </c>
    </row>
    <row r="35" spans="13:19" ht="12.75">
      <c r="M35"/>
      <c r="N35"/>
      <c r="O35"/>
      <c r="P35"/>
      <c r="Q35"/>
      <c r="R35"/>
      <c r="S35"/>
    </row>
    <row r="36" spans="13:19" ht="12.75">
      <c r="M36"/>
      <c r="N36"/>
      <c r="O36"/>
      <c r="P36"/>
      <c r="Q36"/>
      <c r="R36"/>
      <c r="S36"/>
    </row>
    <row r="37" spans="13:19" ht="12.75">
      <c r="M37"/>
      <c r="N37"/>
      <c r="O37"/>
      <c r="P37"/>
      <c r="Q37"/>
      <c r="R37"/>
      <c r="S37"/>
    </row>
    <row r="38" spans="13:19" ht="12.75">
      <c r="M38"/>
      <c r="N38"/>
      <c r="O38"/>
      <c r="P38"/>
      <c r="Q38"/>
      <c r="R38"/>
      <c r="S38"/>
    </row>
    <row r="39" spans="13:19" ht="12.75">
      <c r="M39"/>
      <c r="N39"/>
      <c r="O39"/>
      <c r="P39"/>
      <c r="Q39"/>
      <c r="R39"/>
      <c r="S39"/>
    </row>
  </sheetData>
  <sheetProtection selectLockedCells="1" selectUnlockedCells="1"/>
  <mergeCells count="9">
    <mergeCell ref="M10:N10"/>
    <mergeCell ref="M11:N11"/>
    <mergeCell ref="M12:N12"/>
    <mergeCell ref="M13:N13"/>
    <mergeCell ref="M14:N14"/>
    <mergeCell ref="M29:N29"/>
    <mergeCell ref="M30:N30"/>
    <mergeCell ref="M31:N31"/>
    <mergeCell ref="M32:N32"/>
  </mergeCells>
  <conditionalFormatting sqref="S23:S25">
    <cfRule type="cellIs" priority="1" dxfId="0" operator="lessThan" stopIfTrue="1">
      <formula>3</formula>
    </cfRule>
  </conditionalFormatting>
  <conditionalFormatting sqref="S3:S4 S6">
    <cfRule type="cellIs" priority="2" dxfId="0" operator="lessThan" stopIfTrue="1">
      <formula>3</formula>
    </cfRule>
  </conditionalFormatting>
  <conditionalFormatting sqref="S5">
    <cfRule type="cellIs" priority="3" dxfId="0" operator="lessThan" stopIfTrue="1">
      <formula>3</formula>
    </cfRule>
  </conditionalFormatting>
  <conditionalFormatting sqref="S26">
    <cfRule type="cellIs" priority="4" dxfId="0" operator="lessThan" stopIfTrue="1">
      <formula>3</formula>
    </cfRule>
  </conditionalFormatting>
  <conditionalFormatting sqref="S7">
    <cfRule type="cellIs" priority="5" dxfId="0" operator="lessThan" stopIfTrue="1">
      <formula>3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B1:AW203"/>
  <sheetViews>
    <sheetView zoomScale="95" zoomScaleNormal="95" workbookViewId="0" topLeftCell="A1">
      <pane ySplit="1" topLeftCell="A11" activePane="bottomLeft" state="frozen"/>
      <selection pane="topLeft" activeCell="A1" sqref="A1"/>
      <selection pane="bottomLeft" activeCell="AL11" sqref="AL11"/>
    </sheetView>
  </sheetViews>
  <sheetFormatPr defaultColWidth="9.140625" defaultRowHeight="12.75"/>
  <cols>
    <col min="1" max="2" width="11.421875" style="157" customWidth="1"/>
    <col min="3" max="3" width="16.7109375" style="157" customWidth="1"/>
    <col min="4" max="5" width="3.7109375" style="157" customWidth="1"/>
    <col min="6" max="6" width="16.7109375" style="157" customWidth="1"/>
    <col min="7" max="7" width="5.7109375" style="157" customWidth="1"/>
    <col min="8" max="8" width="3.7109375" style="157" customWidth="1"/>
    <col min="9" max="9" width="16.7109375" style="157" customWidth="1"/>
    <col min="10" max="10" width="5.7109375" style="157" customWidth="1"/>
    <col min="11" max="11" width="3.7109375" style="157" customWidth="1"/>
    <col min="12" max="12" width="16.7109375" style="157" customWidth="1"/>
    <col min="13" max="13" width="5.7109375" style="157" customWidth="1"/>
    <col min="14" max="14" width="3.7109375" style="157" customWidth="1"/>
    <col min="15" max="15" width="16.7109375" style="157" customWidth="1"/>
    <col min="16" max="16" width="5.7109375" style="157" customWidth="1"/>
    <col min="17" max="17" width="3.7109375" style="157" customWidth="1"/>
    <col min="18" max="18" width="18.140625" style="158" customWidth="1"/>
    <col min="19" max="19" width="5.7109375" style="157" customWidth="1"/>
    <col min="20" max="20" width="17.140625" style="157" customWidth="1"/>
    <col min="21" max="21" width="3.7109375" style="157" customWidth="1"/>
    <col min="22" max="22" width="5.7109375" style="157" customWidth="1"/>
    <col min="23" max="23" width="17.7109375" style="158" customWidth="1"/>
    <col min="24" max="24" width="3.7109375" style="157" customWidth="1"/>
    <col min="25" max="25" width="5.7109375" style="157" customWidth="1"/>
    <col min="26" max="26" width="16.7109375" style="158" customWidth="1"/>
    <col min="27" max="27" width="3.7109375" style="157" customWidth="1"/>
    <col min="28" max="28" width="5.7109375" style="157" customWidth="1"/>
    <col min="29" max="29" width="17.00390625" style="157" customWidth="1"/>
    <col min="30" max="30" width="3.7109375" style="157" customWidth="1"/>
    <col min="31" max="31" width="5.7109375" style="157" customWidth="1"/>
    <col min="32" max="32" width="16.7109375" style="157" customWidth="1"/>
    <col min="33" max="33" width="3.7109375" style="157" customWidth="1"/>
    <col min="34" max="34" width="9.140625" style="157" customWidth="1"/>
    <col min="35" max="35" width="16.7109375" style="157" customWidth="1"/>
    <col min="36" max="36" width="14.7109375" style="157" customWidth="1"/>
    <col min="37" max="37" width="11.28125" style="157" customWidth="1"/>
    <col min="38" max="49" width="9.140625" style="159" customWidth="1"/>
    <col min="50" max="16384" width="9.140625" style="157" customWidth="1"/>
  </cols>
  <sheetData>
    <row r="1" spans="5:49" s="160" customFormat="1" ht="12.75">
      <c r="E1" s="161"/>
      <c r="F1" s="161"/>
      <c r="G1" s="161"/>
      <c r="H1" s="162"/>
      <c r="I1" s="163"/>
      <c r="K1" s="162"/>
      <c r="L1" s="162"/>
      <c r="N1" s="162"/>
      <c r="O1" s="162"/>
      <c r="Q1" s="162"/>
      <c r="R1" s="162"/>
      <c r="T1" s="162"/>
      <c r="U1" s="162"/>
      <c r="W1" s="162"/>
      <c r="X1" s="162"/>
      <c r="Z1" s="162"/>
      <c r="AA1" s="162"/>
      <c r="AC1" s="163"/>
      <c r="AD1" s="163"/>
      <c r="AF1" s="162"/>
      <c r="AG1" s="162"/>
      <c r="AI1" s="163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</row>
    <row r="2" spans="5:36" ht="12.75">
      <c r="E2" s="165"/>
      <c r="F2" s="165"/>
      <c r="G2" s="165"/>
      <c r="H2" s="165"/>
      <c r="T2" s="166"/>
      <c r="AJ2" s="157" t="s">
        <v>167</v>
      </c>
    </row>
    <row r="3" spans="5:37" ht="12.75">
      <c r="E3" s="165"/>
      <c r="F3" s="165"/>
      <c r="G3" s="165"/>
      <c r="H3" s="165"/>
      <c r="T3" s="167"/>
      <c r="U3" s="168"/>
      <c r="AI3" s="157">
        <v>1</v>
      </c>
      <c r="AJ3" s="169" t="s">
        <v>168</v>
      </c>
      <c r="AK3" s="169" t="s">
        <v>169</v>
      </c>
    </row>
    <row r="4" spans="5:37" ht="12.75">
      <c r="E4" s="165"/>
      <c r="F4" s="165"/>
      <c r="G4" s="165"/>
      <c r="H4" s="165"/>
      <c r="T4" s="170"/>
      <c r="U4" s="171"/>
      <c r="AI4" s="157">
        <v>2</v>
      </c>
      <c r="AJ4" s="169" t="s">
        <v>156</v>
      </c>
      <c r="AK4" s="169" t="s">
        <v>170</v>
      </c>
    </row>
    <row r="5" spans="5:37" ht="12.75">
      <c r="E5" s="165"/>
      <c r="F5" s="165"/>
      <c r="G5" s="165"/>
      <c r="H5" s="165"/>
      <c r="O5" s="172"/>
      <c r="T5" s="173"/>
      <c r="U5" s="174"/>
      <c r="V5" s="158"/>
      <c r="W5" s="158" t="s">
        <v>171</v>
      </c>
      <c r="X5" s="165"/>
      <c r="AI5" s="157">
        <v>3</v>
      </c>
      <c r="AJ5" s="169" t="s">
        <v>172</v>
      </c>
      <c r="AK5" s="169" t="s">
        <v>173</v>
      </c>
    </row>
    <row r="6" spans="5:41" ht="12.75" customHeight="1">
      <c r="E6" s="165"/>
      <c r="F6" s="165"/>
      <c r="G6" s="165"/>
      <c r="H6" s="165"/>
      <c r="T6" s="175">
        <v>1</v>
      </c>
      <c r="U6" s="176" t="s">
        <v>174</v>
      </c>
      <c r="W6" s="167" t="s">
        <v>127</v>
      </c>
      <c r="X6" s="168">
        <v>0</v>
      </c>
      <c r="AI6" s="157">
        <v>4</v>
      </c>
      <c r="AJ6" s="169" t="s">
        <v>175</v>
      </c>
      <c r="AK6" s="169" t="s">
        <v>176</v>
      </c>
      <c r="AL6" s="177"/>
      <c r="AM6" s="177"/>
      <c r="AN6" s="177"/>
      <c r="AO6" s="177"/>
    </row>
    <row r="7" spans="5:41" ht="12.75" customHeight="1">
      <c r="E7" s="165"/>
      <c r="F7" s="165"/>
      <c r="G7" s="165"/>
      <c r="H7" s="165"/>
      <c r="Q7" s="168"/>
      <c r="R7" s="167">
        <f>IF(U3=U9,"",IF(U3&lt;U9,T3,T9))</f>
      </c>
      <c r="T7" s="178"/>
      <c r="U7" s="176"/>
      <c r="W7" s="179"/>
      <c r="X7" s="171"/>
      <c r="Z7" s="158" t="s">
        <v>177</v>
      </c>
      <c r="AB7" s="165"/>
      <c r="AC7" s="165"/>
      <c r="AD7" s="165"/>
      <c r="AE7" s="165"/>
      <c r="AF7" s="165"/>
      <c r="AI7" s="157" t="s">
        <v>178</v>
      </c>
      <c r="AJ7" s="169" t="s">
        <v>179</v>
      </c>
      <c r="AK7" s="169" t="s">
        <v>173</v>
      </c>
      <c r="AL7" s="177"/>
      <c r="AM7" s="177"/>
      <c r="AN7" s="177"/>
      <c r="AO7" s="177"/>
    </row>
    <row r="8" spans="5:41" ht="12.75" customHeight="1">
      <c r="E8" s="165"/>
      <c r="F8" s="165"/>
      <c r="G8" s="165"/>
      <c r="H8" s="165"/>
      <c r="N8" s="168"/>
      <c r="O8" s="167" t="str">
        <f>IF(Q7=Q9,"",IF(Q7&gt;Q9,R7,R9))</f>
        <v>BLANC</v>
      </c>
      <c r="Q8" s="180"/>
      <c r="R8" s="158">
        <v>25</v>
      </c>
      <c r="T8" s="181"/>
      <c r="U8" s="182"/>
      <c r="W8" s="158">
        <v>13</v>
      </c>
      <c r="X8" s="176" t="s">
        <v>180</v>
      </c>
      <c r="Z8" s="167" t="str">
        <f>IF(X6=X11,"",IF(X6&gt;X11,W6,W11))</f>
        <v>OCHOISKI</v>
      </c>
      <c r="AA8" s="168">
        <v>1</v>
      </c>
      <c r="AB8" s="165"/>
      <c r="AC8" s="165"/>
      <c r="AD8" s="165"/>
      <c r="AE8" s="165"/>
      <c r="AF8" s="165"/>
      <c r="AI8" s="157">
        <v>6</v>
      </c>
      <c r="AJ8" s="169" t="s">
        <v>181</v>
      </c>
      <c r="AK8" s="169" t="s">
        <v>176</v>
      </c>
      <c r="AL8" s="177">
        <v>30</v>
      </c>
      <c r="AM8" s="177"/>
      <c r="AN8" s="177"/>
      <c r="AO8" s="177"/>
    </row>
    <row r="9" spans="5:41" ht="12.75">
      <c r="E9" s="165"/>
      <c r="F9" s="165"/>
      <c r="G9" s="165"/>
      <c r="H9" s="165"/>
      <c r="N9" s="183"/>
      <c r="O9" s="184"/>
      <c r="Q9" s="168">
        <v>2</v>
      </c>
      <c r="R9" s="185" t="str">
        <f>IF(X30=X35,"",IF(X30&lt;X35,W30,W35))</f>
        <v>BLANC</v>
      </c>
      <c r="S9" s="157" t="s">
        <v>182</v>
      </c>
      <c r="T9" s="167"/>
      <c r="U9" s="168"/>
      <c r="W9" s="186"/>
      <c r="X9" s="176"/>
      <c r="AA9" s="171"/>
      <c r="AB9" s="165"/>
      <c r="AC9" s="165"/>
      <c r="AD9" s="165"/>
      <c r="AE9" s="165"/>
      <c r="AF9" s="165"/>
      <c r="AI9" s="157">
        <v>7</v>
      </c>
      <c r="AJ9" s="169" t="s">
        <v>183</v>
      </c>
      <c r="AK9" s="169" t="s">
        <v>184</v>
      </c>
      <c r="AL9" s="187"/>
      <c r="AM9" s="187"/>
      <c r="AN9" s="187"/>
      <c r="AO9" s="187"/>
    </row>
    <row r="10" spans="5:41" ht="12.75">
      <c r="E10" s="165"/>
      <c r="F10" s="165"/>
      <c r="G10" s="165"/>
      <c r="H10" s="165"/>
      <c r="N10" s="178"/>
      <c r="O10" s="165"/>
      <c r="T10" s="188"/>
      <c r="U10" s="165"/>
      <c r="W10" s="186"/>
      <c r="X10" s="182"/>
      <c r="AA10" s="176"/>
      <c r="AB10" s="165"/>
      <c r="AC10" s="165"/>
      <c r="AD10" s="165"/>
      <c r="AE10" s="165"/>
      <c r="AF10" s="165"/>
      <c r="AI10" s="157">
        <v>8</v>
      </c>
      <c r="AJ10" s="169" t="s">
        <v>185</v>
      </c>
      <c r="AK10" s="169" t="s">
        <v>186</v>
      </c>
      <c r="AL10" s="187">
        <v>64</v>
      </c>
      <c r="AM10" s="187"/>
      <c r="AN10" s="187"/>
      <c r="AO10" s="187"/>
    </row>
    <row r="11" spans="5:41" ht="12.75">
      <c r="E11" s="165"/>
      <c r="F11" s="165"/>
      <c r="G11" s="165"/>
      <c r="H11" s="165"/>
      <c r="N11" s="178"/>
      <c r="O11" s="165"/>
      <c r="T11" s="188"/>
      <c r="U11" s="189"/>
      <c r="V11" s="190" t="s">
        <v>187</v>
      </c>
      <c r="W11" s="185" t="s">
        <v>162</v>
      </c>
      <c r="X11" s="168">
        <v>2</v>
      </c>
      <c r="AA11" s="176"/>
      <c r="AB11" s="165"/>
      <c r="AC11" s="165"/>
      <c r="AD11" s="165"/>
      <c r="AE11" s="165"/>
      <c r="AF11" s="165"/>
      <c r="AI11" s="157">
        <v>9</v>
      </c>
      <c r="AJ11" s="169" t="s">
        <v>136</v>
      </c>
      <c r="AK11" s="169" t="s">
        <v>188</v>
      </c>
      <c r="AL11" s="187"/>
      <c r="AM11" s="187"/>
      <c r="AN11" s="187"/>
      <c r="AO11" s="187"/>
    </row>
    <row r="12" spans="5:41" ht="12.75">
      <c r="E12" s="165"/>
      <c r="F12" s="165"/>
      <c r="G12" s="165"/>
      <c r="H12" s="165"/>
      <c r="N12" s="178"/>
      <c r="O12" s="165"/>
      <c r="T12" s="165"/>
      <c r="U12" s="191"/>
      <c r="AA12" s="176"/>
      <c r="AB12" s="165"/>
      <c r="AC12" s="165"/>
      <c r="AD12" s="165"/>
      <c r="AE12" s="165"/>
      <c r="AF12" s="165"/>
      <c r="AI12" s="157">
        <v>10</v>
      </c>
      <c r="AJ12" s="169" t="s">
        <v>189</v>
      </c>
      <c r="AK12" s="169" t="s">
        <v>190</v>
      </c>
      <c r="AL12" s="187">
        <v>24</v>
      </c>
      <c r="AM12" s="187"/>
      <c r="AN12" s="187"/>
      <c r="AO12" s="187"/>
    </row>
    <row r="13" spans="5:41" ht="12.75">
      <c r="E13" s="165"/>
      <c r="F13" s="165"/>
      <c r="G13" s="165"/>
      <c r="H13" s="165"/>
      <c r="N13" s="178"/>
      <c r="O13" s="165"/>
      <c r="T13" s="165"/>
      <c r="U13" s="165"/>
      <c r="Z13" s="186">
        <v>37</v>
      </c>
      <c r="AA13" s="176" t="s">
        <v>191</v>
      </c>
      <c r="AC13" s="185" t="str">
        <f>IF(AA8=AA20,"",IF(AA8&gt;AA20,Z8,Z20))</f>
        <v>PEREJON</v>
      </c>
      <c r="AD13" s="168">
        <v>2</v>
      </c>
      <c r="AE13" s="165"/>
      <c r="AF13" s="165"/>
      <c r="AI13" s="157">
        <v>11</v>
      </c>
      <c r="AJ13" s="169" t="s">
        <v>192</v>
      </c>
      <c r="AK13" s="169" t="s">
        <v>193</v>
      </c>
      <c r="AL13" s="187"/>
      <c r="AM13" s="187"/>
      <c r="AN13" s="187"/>
      <c r="AO13" s="187"/>
    </row>
    <row r="14" spans="5:41" ht="12.75">
      <c r="E14" s="165"/>
      <c r="F14" s="165"/>
      <c r="G14" s="165"/>
      <c r="H14" s="165"/>
      <c r="K14" s="168">
        <v>2</v>
      </c>
      <c r="L14" s="185" t="str">
        <f>IF(N8=N20,"",IF(N8&gt;N20,O8,O20))</f>
        <v>BONALD</v>
      </c>
      <c r="N14" s="178"/>
      <c r="O14" s="186">
        <v>48</v>
      </c>
      <c r="T14" s="166"/>
      <c r="Z14" s="186"/>
      <c r="AA14" s="176"/>
      <c r="AB14" s="165"/>
      <c r="AC14" s="192"/>
      <c r="AD14" s="193"/>
      <c r="AE14" s="165"/>
      <c r="AF14" s="188"/>
      <c r="AI14" s="157" t="s">
        <v>194</v>
      </c>
      <c r="AJ14" s="169" t="s">
        <v>195</v>
      </c>
      <c r="AK14" s="169" t="s">
        <v>196</v>
      </c>
      <c r="AL14" s="187"/>
      <c r="AM14" s="187"/>
      <c r="AN14" s="187"/>
      <c r="AO14" s="187"/>
    </row>
    <row r="15" spans="5:38" ht="12.75">
      <c r="E15" s="165"/>
      <c r="F15" s="165"/>
      <c r="G15" s="165"/>
      <c r="H15" s="168">
        <v>1</v>
      </c>
      <c r="I15" s="167" t="str">
        <f>IF(K14=K16,"",IF(K14&gt;K16,L14,L16))</f>
        <v>BONALD</v>
      </c>
      <c r="K15" s="180"/>
      <c r="L15" s="158">
        <v>62</v>
      </c>
      <c r="N15" s="178"/>
      <c r="O15" s="165"/>
      <c r="T15" s="167"/>
      <c r="U15" s="168"/>
      <c r="Z15" s="186"/>
      <c r="AA15" s="176"/>
      <c r="AB15" s="191"/>
      <c r="AC15" s="188"/>
      <c r="AD15" s="194"/>
      <c r="AE15" s="165"/>
      <c r="AF15" s="165"/>
      <c r="AI15" s="157">
        <v>12</v>
      </c>
      <c r="AJ15" s="169" t="s">
        <v>197</v>
      </c>
      <c r="AK15" s="169" t="s">
        <v>198</v>
      </c>
      <c r="AL15" s="159">
        <v>16</v>
      </c>
    </row>
    <row r="16" spans="5:38" ht="12.75">
      <c r="E16" s="165"/>
      <c r="F16" s="165"/>
      <c r="G16" s="165"/>
      <c r="H16" s="183"/>
      <c r="I16" s="184"/>
      <c r="K16" s="168">
        <v>1</v>
      </c>
      <c r="L16" s="167" t="str">
        <f>IF(AA80=AA92,"",IF(AA80&lt;AA92,Z80,Z92))</f>
        <v>THENAISIE</v>
      </c>
      <c r="M16" s="157" t="s">
        <v>199</v>
      </c>
      <c r="N16" s="178"/>
      <c r="O16" s="165"/>
      <c r="T16" s="170"/>
      <c r="U16" s="171"/>
      <c r="Z16" s="186"/>
      <c r="AA16" s="176"/>
      <c r="AB16" s="165"/>
      <c r="AC16" s="165"/>
      <c r="AD16" s="176"/>
      <c r="AE16" s="165"/>
      <c r="AF16" s="165"/>
      <c r="AI16" s="157">
        <v>13</v>
      </c>
      <c r="AJ16" s="169" t="s">
        <v>200</v>
      </c>
      <c r="AK16" s="169" t="s">
        <v>201</v>
      </c>
      <c r="AL16" s="159">
        <v>32</v>
      </c>
    </row>
    <row r="17" spans="5:40" ht="12.75">
      <c r="E17" s="165"/>
      <c r="F17" s="165"/>
      <c r="G17" s="165"/>
      <c r="H17" s="178"/>
      <c r="I17" s="165"/>
      <c r="N17" s="178"/>
      <c r="O17" s="165"/>
      <c r="T17" s="173"/>
      <c r="U17" s="174"/>
      <c r="V17" s="158"/>
      <c r="X17" s="165"/>
      <c r="Z17" s="186"/>
      <c r="AA17" s="176"/>
      <c r="AB17" s="165"/>
      <c r="AC17" s="165"/>
      <c r="AD17" s="176"/>
      <c r="AE17" s="165"/>
      <c r="AF17" s="165"/>
      <c r="AI17" s="157">
        <v>14</v>
      </c>
      <c r="AJ17" s="169" t="s">
        <v>162</v>
      </c>
      <c r="AK17" s="169" t="s">
        <v>202</v>
      </c>
      <c r="AL17" s="159">
        <v>46</v>
      </c>
      <c r="AM17" s="159">
        <v>38</v>
      </c>
      <c r="AN17" s="159">
        <v>36</v>
      </c>
    </row>
    <row r="18" spans="5:38" ht="12.75">
      <c r="E18" s="165"/>
      <c r="F18" s="165"/>
      <c r="G18" s="165"/>
      <c r="H18" s="178"/>
      <c r="I18" s="165"/>
      <c r="N18" s="178"/>
      <c r="O18" s="165"/>
      <c r="T18" s="175">
        <v>2</v>
      </c>
      <c r="U18" s="176" t="s">
        <v>203</v>
      </c>
      <c r="W18" s="167" t="s">
        <v>204</v>
      </c>
      <c r="X18" s="168">
        <v>0</v>
      </c>
      <c r="Z18" s="186"/>
      <c r="AA18" s="176"/>
      <c r="AB18" s="165"/>
      <c r="AC18" s="165"/>
      <c r="AD18" s="176"/>
      <c r="AE18" s="165"/>
      <c r="AF18" s="165"/>
      <c r="AI18" s="157">
        <v>15</v>
      </c>
      <c r="AJ18" s="169" t="s">
        <v>205</v>
      </c>
      <c r="AK18" s="169" t="s">
        <v>202</v>
      </c>
      <c r="AL18" s="159">
        <v>39</v>
      </c>
    </row>
    <row r="19" spans="5:37" ht="12.75">
      <c r="E19" s="165"/>
      <c r="F19" s="165"/>
      <c r="G19" s="165"/>
      <c r="H19" s="178"/>
      <c r="I19" s="165"/>
      <c r="N19" s="195"/>
      <c r="O19" s="196"/>
      <c r="Q19" s="168"/>
      <c r="R19" s="167" t="s">
        <v>204</v>
      </c>
      <c r="T19" s="178"/>
      <c r="U19" s="176"/>
      <c r="W19" s="179"/>
      <c r="X19" s="171"/>
      <c r="AA19" s="182"/>
      <c r="AB19" s="165"/>
      <c r="AC19" s="165"/>
      <c r="AD19" s="176"/>
      <c r="AE19" s="165"/>
      <c r="AF19" s="165"/>
      <c r="AI19" s="157">
        <v>16</v>
      </c>
      <c r="AJ19" s="169" t="s">
        <v>206</v>
      </c>
      <c r="AK19" s="169" t="s">
        <v>207</v>
      </c>
    </row>
    <row r="20" spans="5:37" ht="12.75">
      <c r="E20" s="165"/>
      <c r="F20" s="165"/>
      <c r="G20" s="165"/>
      <c r="H20" s="178"/>
      <c r="I20" s="165"/>
      <c r="N20" s="168">
        <v>2</v>
      </c>
      <c r="O20" s="185" t="str">
        <f>IF(Q19=Q21,"",IF(Q19&gt;Q21,R19,R21))</f>
        <v>BONALD</v>
      </c>
      <c r="Q20" s="180"/>
      <c r="R20" s="158">
        <v>26</v>
      </c>
      <c r="T20" s="181"/>
      <c r="U20" s="182"/>
      <c r="W20" s="158">
        <v>14</v>
      </c>
      <c r="X20" s="176" t="s">
        <v>208</v>
      </c>
      <c r="Z20" s="185" t="str">
        <f>IF(X18=X23,"",IF(X18&gt;X23,W18,W23))</f>
        <v>PEREJON</v>
      </c>
      <c r="AA20" s="168">
        <v>2</v>
      </c>
      <c r="AC20" s="165"/>
      <c r="AD20" s="176"/>
      <c r="AI20" s="157">
        <v>17</v>
      </c>
      <c r="AJ20" s="169" t="s">
        <v>127</v>
      </c>
      <c r="AK20" s="169" t="s">
        <v>209</v>
      </c>
    </row>
    <row r="21" spans="5:37" ht="12.75">
      <c r="E21" s="165"/>
      <c r="F21" s="165"/>
      <c r="G21" s="165"/>
      <c r="H21" s="178"/>
      <c r="I21" s="165"/>
      <c r="N21" s="165"/>
      <c r="Q21" s="168">
        <v>2</v>
      </c>
      <c r="R21" s="185" t="str">
        <f>IF(X42=X47,"",IF(X42&lt;X47,W42,W47))</f>
        <v>BONALD</v>
      </c>
      <c r="S21" s="157" t="s">
        <v>210</v>
      </c>
      <c r="T21" s="167"/>
      <c r="U21" s="168"/>
      <c r="W21" s="186"/>
      <c r="X21" s="176"/>
      <c r="AC21" s="165"/>
      <c r="AD21" s="176"/>
      <c r="AI21" s="157">
        <v>18</v>
      </c>
      <c r="AJ21" s="169" t="s">
        <v>211</v>
      </c>
      <c r="AK21" s="169" t="s">
        <v>212</v>
      </c>
    </row>
    <row r="22" spans="5:38" ht="12.75">
      <c r="E22" s="165"/>
      <c r="F22" s="165"/>
      <c r="G22" s="165"/>
      <c r="H22" s="178"/>
      <c r="I22" s="165"/>
      <c r="T22" s="188"/>
      <c r="U22" s="165"/>
      <c r="W22" s="186"/>
      <c r="X22" s="182"/>
      <c r="AC22" s="165"/>
      <c r="AD22" s="176"/>
      <c r="AF22" s="165"/>
      <c r="AG22" s="165"/>
      <c r="AH22" s="165"/>
      <c r="AI22" s="157">
        <v>19</v>
      </c>
      <c r="AJ22" s="169" t="s">
        <v>213</v>
      </c>
      <c r="AK22" s="169" t="s">
        <v>214</v>
      </c>
      <c r="AL22" s="159">
        <v>26</v>
      </c>
    </row>
    <row r="23" spans="5:37" ht="12.75">
      <c r="E23" s="165"/>
      <c r="F23" s="165"/>
      <c r="G23" s="165"/>
      <c r="H23" s="178"/>
      <c r="I23" s="165"/>
      <c r="O23" s="172"/>
      <c r="T23" s="188"/>
      <c r="U23" s="189"/>
      <c r="V23" s="190" t="s">
        <v>215</v>
      </c>
      <c r="W23" s="185" t="s">
        <v>206</v>
      </c>
      <c r="X23" s="168">
        <v>2</v>
      </c>
      <c r="AC23" s="165"/>
      <c r="AD23" s="176"/>
      <c r="AF23" s="165"/>
      <c r="AG23" s="165"/>
      <c r="AH23" s="165"/>
      <c r="AI23" s="157">
        <v>20</v>
      </c>
      <c r="AJ23" s="169" t="s">
        <v>124</v>
      </c>
      <c r="AK23" s="169" t="s">
        <v>216</v>
      </c>
    </row>
    <row r="24" spans="5:37" ht="12.75">
      <c r="E24" s="165"/>
      <c r="F24" s="165"/>
      <c r="G24" s="165"/>
      <c r="H24" s="178"/>
      <c r="I24" s="165"/>
      <c r="T24" s="165"/>
      <c r="U24" s="191"/>
      <c r="AC24" s="186"/>
      <c r="AD24" s="197"/>
      <c r="AF24" s="188"/>
      <c r="AG24" s="189"/>
      <c r="AH24" s="165"/>
      <c r="AI24" s="157">
        <v>21</v>
      </c>
      <c r="AJ24" s="169" t="s">
        <v>217</v>
      </c>
      <c r="AK24" s="169" t="s">
        <v>218</v>
      </c>
    </row>
    <row r="25" spans="5:37" ht="12.75">
      <c r="E25" s="168">
        <v>0</v>
      </c>
      <c r="F25" s="167" t="str">
        <f>IF(H15=H39,"",IF(H15&gt;H39,I15,I39))</f>
        <v>LASSAUT</v>
      </c>
      <c r="H25" s="173"/>
      <c r="I25" s="186">
        <v>70</v>
      </c>
      <c r="T25" s="165"/>
      <c r="U25" s="165"/>
      <c r="AC25" s="186"/>
      <c r="AD25" s="197"/>
      <c r="AE25" s="165"/>
      <c r="AF25" s="165"/>
      <c r="AG25" s="165"/>
      <c r="AH25" s="165"/>
      <c r="AI25" s="157">
        <v>22</v>
      </c>
      <c r="AJ25" s="169" t="s">
        <v>219</v>
      </c>
      <c r="AK25" s="169" t="s">
        <v>220</v>
      </c>
    </row>
    <row r="26" spans="2:38" ht="12.75">
      <c r="B26" s="157" t="s">
        <v>221</v>
      </c>
      <c r="C26" s="167" t="str">
        <f>IF(E25=E27,"",IF(E25&gt;E27,F25,F27))</f>
        <v>GAUTHIER</v>
      </c>
      <c r="E26" s="180"/>
      <c r="F26" s="158">
        <v>74</v>
      </c>
      <c r="G26" s="165"/>
      <c r="H26" s="175"/>
      <c r="I26" s="165"/>
      <c r="T26" s="166"/>
      <c r="AC26" s="186">
        <v>58</v>
      </c>
      <c r="AD26" s="176" t="s">
        <v>222</v>
      </c>
      <c r="AF26" s="167" t="str">
        <f>IF(AD13=AD38,"",IF(AD13&gt;AD38,AC13,AC38))</f>
        <v>PEREJON</v>
      </c>
      <c r="AG26" s="165"/>
      <c r="AH26" s="165" t="s">
        <v>223</v>
      </c>
      <c r="AI26" s="157">
        <v>23</v>
      </c>
      <c r="AJ26" s="169" t="s">
        <v>143</v>
      </c>
      <c r="AK26" s="169" t="s">
        <v>196</v>
      </c>
      <c r="AL26" s="159">
        <v>20</v>
      </c>
    </row>
    <row r="27" spans="5:35" ht="12.75">
      <c r="E27" s="168">
        <v>2</v>
      </c>
      <c r="F27" s="185" t="str">
        <f>IF(AD13=AD38,"",IF(AD13&lt;AD38,AC13,AC38))</f>
        <v>GAUTHIER</v>
      </c>
      <c r="G27" s="198" t="s">
        <v>222</v>
      </c>
      <c r="H27" s="173"/>
      <c r="I27" s="186"/>
      <c r="T27" s="167"/>
      <c r="U27" s="168"/>
      <c r="X27" s="165"/>
      <c r="AC27" s="165"/>
      <c r="AD27" s="176"/>
      <c r="AF27" s="165"/>
      <c r="AG27" s="165"/>
      <c r="AH27" s="165"/>
      <c r="AI27" s="165"/>
    </row>
    <row r="28" spans="5:35" ht="12.75">
      <c r="E28" s="165"/>
      <c r="F28" s="165"/>
      <c r="G28" s="165"/>
      <c r="H28" s="178"/>
      <c r="I28" s="165"/>
      <c r="T28" s="170"/>
      <c r="U28" s="171"/>
      <c r="AC28" s="165"/>
      <c r="AD28" s="176"/>
      <c r="AF28" s="165"/>
      <c r="AG28" s="165"/>
      <c r="AH28" s="165"/>
      <c r="AI28" s="165"/>
    </row>
    <row r="29" spans="5:35" ht="12.75">
      <c r="E29" s="165"/>
      <c r="F29" s="165"/>
      <c r="G29" s="165"/>
      <c r="H29" s="178"/>
      <c r="I29" s="165"/>
      <c r="T29" s="173"/>
      <c r="U29" s="174"/>
      <c r="V29" s="158"/>
      <c r="X29" s="165"/>
      <c r="AC29" s="165"/>
      <c r="AD29" s="176"/>
      <c r="AF29" s="165"/>
      <c r="AG29" s="165"/>
      <c r="AH29" s="165"/>
      <c r="AI29" s="165"/>
    </row>
    <row r="30" spans="5:35" ht="12.75">
      <c r="E30" s="165"/>
      <c r="F30" s="165"/>
      <c r="G30" s="165"/>
      <c r="H30" s="178"/>
      <c r="I30" s="165"/>
      <c r="T30" s="175">
        <v>3</v>
      </c>
      <c r="U30" s="176" t="s">
        <v>224</v>
      </c>
      <c r="W30" s="167" t="s">
        <v>204</v>
      </c>
      <c r="X30" s="168">
        <v>0</v>
      </c>
      <c r="Z30" s="186"/>
      <c r="AC30" s="165"/>
      <c r="AD30" s="176"/>
      <c r="AF30" s="165"/>
      <c r="AG30" s="165"/>
      <c r="AH30" s="165"/>
      <c r="AI30" s="165"/>
    </row>
    <row r="31" spans="5:35" ht="12.75">
      <c r="E31" s="165"/>
      <c r="F31" s="165"/>
      <c r="G31" s="165"/>
      <c r="H31" s="178"/>
      <c r="I31" s="165"/>
      <c r="Q31" s="168"/>
      <c r="R31" s="167" t="s">
        <v>204</v>
      </c>
      <c r="T31" s="178"/>
      <c r="U31" s="176"/>
      <c r="W31" s="188"/>
      <c r="X31" s="171"/>
      <c r="Z31" s="158" t="s">
        <v>177</v>
      </c>
      <c r="AC31" s="165"/>
      <c r="AD31" s="176"/>
      <c r="AF31" s="165"/>
      <c r="AG31" s="165"/>
      <c r="AH31" s="165"/>
      <c r="AI31" s="165"/>
    </row>
    <row r="32" spans="5:35" ht="12.75">
      <c r="E32" s="165"/>
      <c r="F32" s="165"/>
      <c r="G32" s="165"/>
      <c r="H32" s="178"/>
      <c r="I32" s="165"/>
      <c r="N32" s="168">
        <v>2</v>
      </c>
      <c r="O32" s="185" t="str">
        <f>IF(Q31=Q33,"",IF(Q31&gt;Q33,R31,R33))</f>
        <v>PERIER</v>
      </c>
      <c r="Q32" s="180"/>
      <c r="R32" s="158">
        <v>27</v>
      </c>
      <c r="T32" s="181"/>
      <c r="U32" s="182"/>
      <c r="W32" s="188">
        <v>15</v>
      </c>
      <c r="X32" s="174" t="s">
        <v>182</v>
      </c>
      <c r="Z32" s="167" t="str">
        <f>IF(X30=X35,"",IF(X30&gt;X35,W30,W35))</f>
        <v>JACOB</v>
      </c>
      <c r="AA32" s="168">
        <v>0</v>
      </c>
      <c r="AB32" s="165"/>
      <c r="AC32" s="165"/>
      <c r="AD32" s="176"/>
      <c r="AE32" s="165"/>
      <c r="AF32" s="165"/>
      <c r="AG32" s="165"/>
      <c r="AH32" s="165"/>
      <c r="AI32" s="165"/>
    </row>
    <row r="33" spans="5:35" ht="12.75">
      <c r="E33" s="165"/>
      <c r="F33" s="165"/>
      <c r="G33" s="165"/>
      <c r="H33" s="178"/>
      <c r="I33" s="165"/>
      <c r="N33" s="183"/>
      <c r="O33" s="184"/>
      <c r="Q33" s="168">
        <v>2</v>
      </c>
      <c r="R33" s="185" t="str">
        <f>IF(X6=X11,"",IF(X6&lt;X11,W6,W11))</f>
        <v>PERIER</v>
      </c>
      <c r="S33" s="157" t="s">
        <v>180</v>
      </c>
      <c r="T33" s="167"/>
      <c r="U33" s="168"/>
      <c r="W33" s="186"/>
      <c r="X33" s="176"/>
      <c r="AA33" s="171"/>
      <c r="AB33" s="165"/>
      <c r="AC33" s="165"/>
      <c r="AD33" s="176"/>
      <c r="AE33" s="165"/>
      <c r="AF33" s="165"/>
      <c r="AG33" s="165"/>
      <c r="AH33" s="165"/>
      <c r="AI33" s="165"/>
    </row>
    <row r="34" spans="5:35" ht="12.75">
      <c r="E34" s="165"/>
      <c r="F34" s="165"/>
      <c r="G34" s="165"/>
      <c r="H34" s="178"/>
      <c r="I34" s="165"/>
      <c r="N34" s="178"/>
      <c r="O34" s="165"/>
      <c r="T34" s="188"/>
      <c r="U34" s="165"/>
      <c r="W34" s="165"/>
      <c r="X34" s="176"/>
      <c r="AA34" s="176"/>
      <c r="AB34" s="165"/>
      <c r="AC34" s="165"/>
      <c r="AD34" s="176"/>
      <c r="AE34" s="165"/>
      <c r="AF34" s="165"/>
      <c r="AG34" s="165"/>
      <c r="AH34" s="165"/>
      <c r="AI34" s="165"/>
    </row>
    <row r="35" spans="5:35" ht="12.75">
      <c r="E35" s="165"/>
      <c r="F35" s="165"/>
      <c r="G35" s="165"/>
      <c r="H35" s="178"/>
      <c r="I35" s="165"/>
      <c r="N35" s="178"/>
      <c r="O35" s="165"/>
      <c r="T35" s="188"/>
      <c r="U35" s="189"/>
      <c r="V35" s="190" t="s">
        <v>225</v>
      </c>
      <c r="W35" s="185" t="s">
        <v>183</v>
      </c>
      <c r="X35" s="168">
        <v>2</v>
      </c>
      <c r="AA35" s="176"/>
      <c r="AB35" s="165"/>
      <c r="AC35" s="165"/>
      <c r="AD35" s="176"/>
      <c r="AE35" s="165"/>
      <c r="AF35" s="165"/>
      <c r="AG35" s="165"/>
      <c r="AH35" s="165"/>
      <c r="AI35" s="165"/>
    </row>
    <row r="36" spans="5:35" ht="12.75">
      <c r="E36" s="165"/>
      <c r="F36" s="165"/>
      <c r="G36" s="165"/>
      <c r="H36" s="178"/>
      <c r="I36" s="165"/>
      <c r="N36" s="178"/>
      <c r="O36" s="165"/>
      <c r="T36" s="165"/>
      <c r="U36" s="191"/>
      <c r="AA36" s="176"/>
      <c r="AB36" s="165"/>
      <c r="AC36" s="165"/>
      <c r="AD36" s="176"/>
      <c r="AE36" s="165"/>
      <c r="AF36" s="165"/>
      <c r="AG36" s="165"/>
      <c r="AH36" s="165"/>
      <c r="AI36" s="165"/>
    </row>
    <row r="37" spans="5:35" ht="12.75">
      <c r="E37" s="165"/>
      <c r="F37" s="165"/>
      <c r="G37" s="165"/>
      <c r="H37" s="178"/>
      <c r="I37" s="165"/>
      <c r="N37" s="178"/>
      <c r="O37" s="165"/>
      <c r="T37" s="165"/>
      <c r="U37" s="165"/>
      <c r="Z37" s="186"/>
      <c r="AA37" s="176"/>
      <c r="AB37" s="165"/>
      <c r="AC37" s="199"/>
      <c r="AD37" s="200"/>
      <c r="AE37" s="165"/>
      <c r="AF37" s="188"/>
      <c r="AG37" s="165"/>
      <c r="AH37" s="165"/>
      <c r="AI37" s="165"/>
    </row>
    <row r="38" spans="5:35" ht="12.75">
      <c r="E38" s="165"/>
      <c r="F38" s="165"/>
      <c r="G38" s="165"/>
      <c r="H38" s="195"/>
      <c r="I38" s="196"/>
      <c r="K38" s="168">
        <v>1</v>
      </c>
      <c r="L38" s="167" t="s">
        <v>127</v>
      </c>
      <c r="N38" s="178"/>
      <c r="O38" s="186">
        <v>49</v>
      </c>
      <c r="T38" s="166"/>
      <c r="Z38" s="186">
        <v>38</v>
      </c>
      <c r="AA38" s="176" t="s">
        <v>226</v>
      </c>
      <c r="AC38" s="167" t="str">
        <f>IF(AA32=AA44,"",IF(AA32&gt;AA44,Z32,Z44))</f>
        <v>GAUTHIER</v>
      </c>
      <c r="AD38" s="168">
        <v>0</v>
      </c>
      <c r="AE38" s="165"/>
      <c r="AF38" s="165"/>
      <c r="AG38" s="165"/>
      <c r="AH38" s="165"/>
      <c r="AI38" s="165"/>
    </row>
    <row r="39" spans="5:35" ht="12.75">
      <c r="E39" s="165"/>
      <c r="F39" s="165"/>
      <c r="G39" s="165"/>
      <c r="H39" s="168">
        <v>2</v>
      </c>
      <c r="I39" s="167" t="str">
        <f>IF(K38=K40,"",IF(K38&gt;K40,L38,L40))</f>
        <v>LASSAUT</v>
      </c>
      <c r="K39" s="180"/>
      <c r="L39" s="158">
        <v>63</v>
      </c>
      <c r="N39" s="178"/>
      <c r="O39" s="165"/>
      <c r="T39" s="167"/>
      <c r="U39" s="168"/>
      <c r="X39" s="165"/>
      <c r="Z39" s="186"/>
      <c r="AA39" s="176"/>
      <c r="AB39" s="191"/>
      <c r="AC39" s="188"/>
      <c r="AD39" s="188"/>
      <c r="AE39" s="165"/>
      <c r="AF39" s="165"/>
      <c r="AG39" s="165"/>
      <c r="AH39" s="165"/>
      <c r="AI39" s="165"/>
    </row>
    <row r="40" spans="5:35" ht="12.75">
      <c r="E40" s="165"/>
      <c r="F40" s="165"/>
      <c r="G40" s="165"/>
      <c r="H40" s="165"/>
      <c r="I40" s="184"/>
      <c r="K40" s="168">
        <v>2</v>
      </c>
      <c r="L40" s="185" t="str">
        <f>IF(AA56=AA68,"",IF(AA56&lt;AA68,Z56,Z68))</f>
        <v>LASSAUT</v>
      </c>
      <c r="M40" s="157" t="s">
        <v>227</v>
      </c>
      <c r="N40" s="178"/>
      <c r="O40" s="165"/>
      <c r="T40" s="170"/>
      <c r="U40" s="171"/>
      <c r="Z40" s="186"/>
      <c r="AA40" s="176"/>
      <c r="AB40" s="165"/>
      <c r="AC40" s="165"/>
      <c r="AD40" s="165"/>
      <c r="AE40" s="165"/>
      <c r="AF40" s="165"/>
      <c r="AG40" s="165"/>
      <c r="AH40" s="165"/>
      <c r="AI40" s="165"/>
    </row>
    <row r="41" spans="5:35" ht="12.75">
      <c r="E41" s="165"/>
      <c r="F41" s="165"/>
      <c r="G41" s="165"/>
      <c r="H41" s="165"/>
      <c r="N41" s="178"/>
      <c r="O41" s="165"/>
      <c r="T41" s="173"/>
      <c r="U41" s="174"/>
      <c r="V41" s="158"/>
      <c r="W41" s="158" t="s">
        <v>171</v>
      </c>
      <c r="X41" s="165"/>
      <c r="Z41" s="186"/>
      <c r="AA41" s="176"/>
      <c r="AB41" s="165"/>
      <c r="AC41" s="165"/>
      <c r="AD41" s="165"/>
      <c r="AE41" s="165"/>
      <c r="AF41" s="165"/>
      <c r="AG41" s="165"/>
      <c r="AH41" s="165"/>
      <c r="AI41" s="165"/>
    </row>
    <row r="42" spans="5:35" ht="12.75">
      <c r="E42" s="165"/>
      <c r="F42" s="165"/>
      <c r="G42" s="165"/>
      <c r="H42" s="165"/>
      <c r="N42" s="178"/>
      <c r="O42" s="165"/>
      <c r="T42" s="175">
        <v>4</v>
      </c>
      <c r="U42" s="176" t="s">
        <v>228</v>
      </c>
      <c r="W42" s="185" t="s">
        <v>181</v>
      </c>
      <c r="X42" s="168">
        <v>2</v>
      </c>
      <c r="Z42" s="186"/>
      <c r="AA42" s="176"/>
      <c r="AB42" s="165"/>
      <c r="AC42" s="165"/>
      <c r="AD42" s="165"/>
      <c r="AE42" s="165"/>
      <c r="AF42" s="165"/>
      <c r="AG42" s="165"/>
      <c r="AH42" s="165"/>
      <c r="AI42" s="165"/>
    </row>
    <row r="43" spans="5:35" ht="12.75">
      <c r="E43" s="165"/>
      <c r="F43" s="165"/>
      <c r="G43" s="165"/>
      <c r="H43" s="165"/>
      <c r="N43" s="195"/>
      <c r="O43" s="196"/>
      <c r="Q43" s="168">
        <v>0</v>
      </c>
      <c r="R43" s="167">
        <f>IF(U39=U45,"",IF(U39&lt;U45,T39,T45))</f>
      </c>
      <c r="T43" s="178"/>
      <c r="U43" s="176"/>
      <c r="X43" s="171"/>
      <c r="AA43" s="182"/>
      <c r="AF43" s="165"/>
      <c r="AG43" s="165"/>
      <c r="AH43" s="165"/>
      <c r="AI43" s="165"/>
    </row>
    <row r="44" spans="5:35" ht="12.75">
      <c r="E44" s="165"/>
      <c r="F44" s="165"/>
      <c r="G44" s="165"/>
      <c r="H44" s="165"/>
      <c r="N44" s="168">
        <v>0</v>
      </c>
      <c r="O44" s="167" t="str">
        <f>IF(Q43=Q45,"",IF(Q43&gt;Q45,R43,R45))</f>
        <v>BLANC</v>
      </c>
      <c r="Q44" s="180"/>
      <c r="R44" s="158">
        <v>28</v>
      </c>
      <c r="T44" s="181"/>
      <c r="U44" s="182"/>
      <c r="W44" s="158">
        <v>16</v>
      </c>
      <c r="X44" s="176" t="s">
        <v>210</v>
      </c>
      <c r="Z44" s="185" t="str">
        <f>IF(X42=X47,"",IF(X42&gt;X47,W42,W47))</f>
        <v>GAUTHIER</v>
      </c>
      <c r="AA44" s="168">
        <v>2</v>
      </c>
      <c r="AF44" s="165"/>
      <c r="AG44" s="165"/>
      <c r="AH44" s="165"/>
      <c r="AI44" s="165"/>
    </row>
    <row r="45" spans="5:35" ht="12.75">
      <c r="E45" s="165"/>
      <c r="F45" s="165"/>
      <c r="G45" s="165"/>
      <c r="H45" s="165"/>
      <c r="N45" s="165"/>
      <c r="Q45" s="168">
        <v>2</v>
      </c>
      <c r="R45" s="185" t="str">
        <f>IF(X18=X23,"",IF(X18&lt;X23,W18,W23))</f>
        <v>BLANC</v>
      </c>
      <c r="S45" s="157" t="s">
        <v>208</v>
      </c>
      <c r="T45" s="167"/>
      <c r="U45" s="168"/>
      <c r="X45" s="176"/>
      <c r="AF45" s="165"/>
      <c r="AG45" s="165"/>
      <c r="AH45" s="165"/>
      <c r="AI45" s="165"/>
    </row>
    <row r="46" spans="5:35" ht="12.75">
      <c r="E46" s="165"/>
      <c r="F46" s="165"/>
      <c r="G46" s="165"/>
      <c r="H46" s="165"/>
      <c r="T46" s="188"/>
      <c r="U46" s="165"/>
      <c r="X46" s="182"/>
      <c r="AF46" s="165"/>
      <c r="AG46" s="165"/>
      <c r="AH46" s="165"/>
      <c r="AI46" s="165"/>
    </row>
    <row r="47" spans="5:35" ht="12.75">
      <c r="E47" s="165"/>
      <c r="F47" s="165"/>
      <c r="G47" s="165"/>
      <c r="H47" s="165"/>
      <c r="T47" s="188"/>
      <c r="U47" s="189"/>
      <c r="V47" s="190" t="s">
        <v>229</v>
      </c>
      <c r="W47" s="167" t="s">
        <v>168</v>
      </c>
      <c r="X47" s="168">
        <v>0</v>
      </c>
      <c r="AF47" s="165"/>
      <c r="AG47" s="165"/>
      <c r="AH47" s="165"/>
      <c r="AI47" s="165"/>
    </row>
    <row r="48" spans="5:35" ht="12.75">
      <c r="E48" s="201"/>
      <c r="F48" s="201"/>
      <c r="G48" s="201"/>
      <c r="H48" s="201"/>
      <c r="I48" s="202"/>
      <c r="J48" s="202"/>
      <c r="K48" s="202"/>
      <c r="L48" s="202"/>
      <c r="M48" s="202"/>
      <c r="N48" s="202"/>
      <c r="O48" s="202"/>
      <c r="P48" s="202"/>
      <c r="Q48" s="202"/>
      <c r="R48" s="203"/>
      <c r="S48" s="202"/>
      <c r="T48" s="201"/>
      <c r="U48" s="204"/>
      <c r="V48" s="202"/>
      <c r="W48" s="203"/>
      <c r="X48" s="202"/>
      <c r="Y48" s="202"/>
      <c r="Z48" s="203"/>
      <c r="AA48" s="202"/>
      <c r="AB48" s="202"/>
      <c r="AC48" s="202"/>
      <c r="AD48" s="202"/>
      <c r="AE48" s="202"/>
      <c r="AF48" s="205"/>
      <c r="AG48" s="201"/>
      <c r="AH48" s="201"/>
      <c r="AI48" s="188"/>
    </row>
    <row r="49" spans="5:35" ht="12.75">
      <c r="E49" s="165"/>
      <c r="F49" s="165"/>
      <c r="G49" s="165"/>
      <c r="H49" s="165"/>
      <c r="T49" s="165"/>
      <c r="U49" s="165"/>
      <c r="AF49" s="165"/>
      <c r="AG49" s="165"/>
      <c r="AH49" s="165"/>
      <c r="AI49" s="165"/>
    </row>
    <row r="50" spans="5:35" ht="12.75">
      <c r="E50" s="165"/>
      <c r="F50" s="165"/>
      <c r="G50" s="165"/>
      <c r="H50" s="165"/>
      <c r="T50" s="166"/>
      <c r="AF50" s="165"/>
      <c r="AG50" s="165"/>
      <c r="AH50" s="165"/>
      <c r="AI50" s="165"/>
    </row>
    <row r="51" spans="5:35" ht="12.75">
      <c r="E51" s="165"/>
      <c r="F51" s="165"/>
      <c r="G51" s="165"/>
      <c r="H51" s="165"/>
      <c r="T51" s="167"/>
      <c r="U51" s="168"/>
      <c r="X51" s="165"/>
      <c r="AF51" s="165"/>
      <c r="AG51" s="165"/>
      <c r="AH51" s="165"/>
      <c r="AI51" s="165"/>
    </row>
    <row r="52" spans="5:35" ht="12.75">
      <c r="E52" s="165"/>
      <c r="F52" s="165"/>
      <c r="G52" s="165"/>
      <c r="H52" s="165"/>
      <c r="T52" s="173"/>
      <c r="U52" s="171"/>
      <c r="AF52" s="165"/>
      <c r="AG52" s="165"/>
      <c r="AH52" s="165"/>
      <c r="AI52" s="165"/>
    </row>
    <row r="53" spans="5:35" ht="12.75">
      <c r="E53" s="165"/>
      <c r="F53" s="165"/>
      <c r="G53" s="165"/>
      <c r="H53" s="165"/>
      <c r="T53" s="173"/>
      <c r="U53" s="174"/>
      <c r="V53" s="158"/>
      <c r="W53" s="158" t="s">
        <v>14</v>
      </c>
      <c r="X53" s="165"/>
      <c r="AF53" s="165"/>
      <c r="AG53" s="165"/>
      <c r="AH53" s="165"/>
      <c r="AI53" s="165"/>
    </row>
    <row r="54" spans="5:35" ht="12.75">
      <c r="E54" s="165"/>
      <c r="F54" s="165"/>
      <c r="G54" s="165"/>
      <c r="H54" s="165"/>
      <c r="T54" s="175">
        <v>5</v>
      </c>
      <c r="U54" s="176" t="s">
        <v>230</v>
      </c>
      <c r="W54" s="185" t="s">
        <v>200</v>
      </c>
      <c r="X54" s="168">
        <v>2</v>
      </c>
      <c r="AF54" s="165"/>
      <c r="AG54" s="165"/>
      <c r="AH54" s="165"/>
      <c r="AI54" s="165"/>
    </row>
    <row r="55" spans="5:35" ht="12.75">
      <c r="E55" s="165"/>
      <c r="F55" s="165"/>
      <c r="G55" s="165"/>
      <c r="H55" s="165"/>
      <c r="Q55" s="168"/>
      <c r="R55" s="167" t="s">
        <v>204</v>
      </c>
      <c r="T55" s="178"/>
      <c r="U55" s="176"/>
      <c r="W55" s="179"/>
      <c r="X55" s="171"/>
      <c r="Z55" s="158" t="s">
        <v>177</v>
      </c>
      <c r="AF55" s="165"/>
      <c r="AG55" s="165"/>
      <c r="AH55" s="165"/>
      <c r="AI55" s="165"/>
    </row>
    <row r="56" spans="5:35" ht="12.75">
      <c r="E56" s="165"/>
      <c r="F56" s="165"/>
      <c r="G56" s="165"/>
      <c r="H56" s="165"/>
      <c r="N56" s="168">
        <v>2</v>
      </c>
      <c r="O56" s="185" t="str">
        <f>IF(Q55=Q57,"",IF(Q55&gt;Q57,R55,R57))</f>
        <v>LOMBREZ</v>
      </c>
      <c r="Q56" s="180"/>
      <c r="R56" s="158">
        <v>29</v>
      </c>
      <c r="T56" s="181"/>
      <c r="U56" s="182"/>
      <c r="W56" s="186">
        <v>17</v>
      </c>
      <c r="X56" s="176" t="s">
        <v>231</v>
      </c>
      <c r="Z56" s="185" t="str">
        <f>IF(X54=X59,"",IF(X54&gt;X59,W54,W59))</f>
        <v>NEVE</v>
      </c>
      <c r="AA56" s="168">
        <v>2</v>
      </c>
      <c r="AC56" s="165"/>
      <c r="AD56" s="165"/>
      <c r="AE56" s="165"/>
      <c r="AF56" s="165"/>
      <c r="AG56" s="165"/>
      <c r="AH56" s="165"/>
      <c r="AI56" s="165"/>
    </row>
    <row r="57" spans="5:35" ht="12.75">
      <c r="E57" s="165"/>
      <c r="F57" s="165"/>
      <c r="G57" s="165"/>
      <c r="H57" s="165"/>
      <c r="N57" s="183"/>
      <c r="O57" s="184"/>
      <c r="Q57" s="168">
        <v>2</v>
      </c>
      <c r="R57" s="185" t="str">
        <f>IF(X78=X83,"",IF(X78&lt;X83,W78,W83))</f>
        <v>LOMBREZ</v>
      </c>
      <c r="S57" s="157" t="s">
        <v>232</v>
      </c>
      <c r="T57" s="167"/>
      <c r="U57" s="168"/>
      <c r="W57" s="186"/>
      <c r="X57" s="176"/>
      <c r="AA57" s="171"/>
      <c r="AB57" s="165"/>
      <c r="AC57" s="165"/>
      <c r="AD57" s="165"/>
      <c r="AE57" s="165"/>
      <c r="AF57" s="165"/>
      <c r="AG57" s="165"/>
      <c r="AH57" s="165"/>
      <c r="AI57" s="165"/>
    </row>
    <row r="58" spans="5:35" ht="12.75">
      <c r="E58" s="165"/>
      <c r="F58" s="165"/>
      <c r="G58" s="165"/>
      <c r="H58" s="165"/>
      <c r="N58" s="178"/>
      <c r="O58" s="165"/>
      <c r="T58" s="188"/>
      <c r="U58" s="165"/>
      <c r="W58" s="186"/>
      <c r="X58" s="182"/>
      <c r="AA58" s="176"/>
      <c r="AB58" s="165"/>
      <c r="AC58" s="165"/>
      <c r="AD58" s="165"/>
      <c r="AE58" s="165"/>
      <c r="AF58" s="165"/>
      <c r="AG58" s="165"/>
      <c r="AH58" s="165"/>
      <c r="AI58" s="165"/>
    </row>
    <row r="59" spans="5:35" ht="12.75">
      <c r="E59" s="165"/>
      <c r="F59" s="165"/>
      <c r="G59" s="165"/>
      <c r="H59" s="165"/>
      <c r="N59" s="178"/>
      <c r="O59" s="165"/>
      <c r="T59" s="188"/>
      <c r="U59" s="189"/>
      <c r="V59" s="190" t="s">
        <v>233</v>
      </c>
      <c r="W59" s="167" t="s">
        <v>156</v>
      </c>
      <c r="X59" s="168">
        <v>1</v>
      </c>
      <c r="AA59" s="176"/>
      <c r="AB59" s="165"/>
      <c r="AC59" s="165"/>
      <c r="AD59" s="165"/>
      <c r="AE59" s="165"/>
      <c r="AF59" s="165"/>
      <c r="AG59" s="165"/>
      <c r="AH59" s="165"/>
      <c r="AI59" s="165"/>
    </row>
    <row r="60" spans="5:35" ht="12.75">
      <c r="E60" s="165"/>
      <c r="F60" s="165"/>
      <c r="G60" s="165"/>
      <c r="H60" s="165"/>
      <c r="N60" s="178"/>
      <c r="O60" s="165"/>
      <c r="T60" s="165"/>
      <c r="U60" s="191"/>
      <c r="AA60" s="176"/>
      <c r="AB60" s="165"/>
      <c r="AC60" s="165"/>
      <c r="AD60" s="165"/>
      <c r="AE60" s="165"/>
      <c r="AF60" s="165"/>
      <c r="AG60" s="165"/>
      <c r="AH60" s="165"/>
      <c r="AI60" s="165"/>
    </row>
    <row r="61" spans="5:35" ht="12.75">
      <c r="E61" s="165"/>
      <c r="F61" s="165"/>
      <c r="G61" s="165"/>
      <c r="H61" s="165"/>
      <c r="N61" s="178"/>
      <c r="O61" s="165"/>
      <c r="T61" s="165"/>
      <c r="U61" s="165"/>
      <c r="Z61" s="186"/>
      <c r="AA61" s="176"/>
      <c r="AB61" s="165"/>
      <c r="AC61" s="188"/>
      <c r="AD61" s="188"/>
      <c r="AE61" s="165"/>
      <c r="AF61" s="188"/>
      <c r="AG61" s="165"/>
      <c r="AH61" s="165"/>
      <c r="AI61" s="165"/>
    </row>
    <row r="62" spans="5:35" ht="12.75">
      <c r="E62" s="165"/>
      <c r="F62" s="165"/>
      <c r="G62" s="165"/>
      <c r="H62" s="165"/>
      <c r="K62" s="168">
        <v>0</v>
      </c>
      <c r="L62" s="167" t="str">
        <f>IF(N56=N68,"",IF(N56&gt;N68,O56,O68))</f>
        <v>LOMBREZ</v>
      </c>
      <c r="N62" s="178"/>
      <c r="O62" s="186">
        <v>50</v>
      </c>
      <c r="T62" s="166"/>
      <c r="Z62" s="186">
        <v>39</v>
      </c>
      <c r="AA62" s="176" t="s">
        <v>227</v>
      </c>
      <c r="AC62" s="185" t="str">
        <f>IF(AA56=AA68,"",IF(AA56&gt;AA68,Z56,Z68))</f>
        <v>NEVE</v>
      </c>
      <c r="AD62" s="168">
        <v>2</v>
      </c>
      <c r="AE62" s="165"/>
      <c r="AF62" s="165"/>
      <c r="AG62" s="165"/>
      <c r="AH62" s="165"/>
      <c r="AI62" s="165"/>
    </row>
    <row r="63" spans="5:35" ht="12.75">
      <c r="E63" s="165"/>
      <c r="F63" s="165"/>
      <c r="G63" s="165"/>
      <c r="H63" s="168">
        <v>1</v>
      </c>
      <c r="I63" s="167" t="str">
        <f>IF(K62=K64,"",IF(K62&gt;K64,L62,L64))</f>
        <v>JACOB</v>
      </c>
      <c r="K63" s="180"/>
      <c r="L63" s="158">
        <v>64</v>
      </c>
      <c r="N63" s="178"/>
      <c r="O63" s="165"/>
      <c r="T63" s="167"/>
      <c r="U63" s="168"/>
      <c r="X63" s="165"/>
      <c r="Z63" s="186"/>
      <c r="AA63" s="176"/>
      <c r="AB63" s="191"/>
      <c r="AC63" s="192"/>
      <c r="AD63" s="193"/>
      <c r="AE63" s="165"/>
      <c r="AF63" s="188"/>
      <c r="AI63" s="165"/>
    </row>
    <row r="64" spans="5:35" ht="12.75">
      <c r="E64" s="165"/>
      <c r="F64" s="165"/>
      <c r="G64" s="165"/>
      <c r="H64" s="183"/>
      <c r="I64" s="184"/>
      <c r="K64" s="168">
        <v>2</v>
      </c>
      <c r="L64" s="185" t="str">
        <f>IF(AA32=AA44,"",IF(AA32&lt;AA44,Z32,Z44))</f>
        <v>JACOB</v>
      </c>
      <c r="M64" s="157" t="s">
        <v>226</v>
      </c>
      <c r="N64" s="178"/>
      <c r="O64" s="165"/>
      <c r="T64" s="173"/>
      <c r="U64" s="171"/>
      <c r="Z64" s="186"/>
      <c r="AA64" s="176"/>
      <c r="AB64" s="165"/>
      <c r="AC64" s="165"/>
      <c r="AD64" s="176"/>
      <c r="AE64" s="165"/>
      <c r="AF64" s="165"/>
      <c r="AI64" s="165"/>
    </row>
    <row r="65" spans="5:35" ht="12.75">
      <c r="E65" s="165"/>
      <c r="F65" s="165"/>
      <c r="G65" s="165"/>
      <c r="H65" s="178"/>
      <c r="I65" s="165"/>
      <c r="N65" s="178"/>
      <c r="O65" s="165"/>
      <c r="T65" s="173"/>
      <c r="U65" s="174"/>
      <c r="V65" s="158"/>
      <c r="X65" s="165"/>
      <c r="Z65" s="186"/>
      <c r="AA65" s="176"/>
      <c r="AB65" s="165"/>
      <c r="AC65" s="165"/>
      <c r="AD65" s="176"/>
      <c r="AE65" s="165"/>
      <c r="AF65" s="165"/>
      <c r="AI65" s="165"/>
    </row>
    <row r="66" spans="5:35" ht="12.75">
      <c r="E66" s="165"/>
      <c r="F66" s="165"/>
      <c r="G66" s="165"/>
      <c r="H66" s="178"/>
      <c r="I66" s="165"/>
      <c r="N66" s="178"/>
      <c r="O66" s="165"/>
      <c r="T66" s="175">
        <v>6</v>
      </c>
      <c r="U66" s="176" t="s">
        <v>234</v>
      </c>
      <c r="W66" s="167" t="s">
        <v>204</v>
      </c>
      <c r="X66" s="168">
        <v>0</v>
      </c>
      <c r="Z66" s="186"/>
      <c r="AA66" s="176"/>
      <c r="AB66" s="165"/>
      <c r="AC66" s="165"/>
      <c r="AD66" s="176"/>
      <c r="AE66" s="165"/>
      <c r="AF66" s="165"/>
      <c r="AI66" s="165"/>
    </row>
    <row r="67" spans="5:35" ht="12.75">
      <c r="E67" s="165"/>
      <c r="F67" s="165"/>
      <c r="G67" s="165"/>
      <c r="H67" s="178"/>
      <c r="I67" s="165"/>
      <c r="N67" s="195"/>
      <c r="O67" s="196"/>
      <c r="Q67" s="168">
        <v>0</v>
      </c>
      <c r="R67" s="167">
        <f>IF(U63=U69,"",IF(U63&lt;U69,T63,T69))</f>
      </c>
      <c r="T67" s="178"/>
      <c r="U67" s="176"/>
      <c r="X67" s="171"/>
      <c r="AA67" s="182"/>
      <c r="AC67" s="165"/>
      <c r="AD67" s="176"/>
      <c r="AE67" s="165"/>
      <c r="AF67" s="165"/>
      <c r="AI67" s="165"/>
    </row>
    <row r="68" spans="5:35" ht="12.75">
      <c r="E68" s="165"/>
      <c r="F68" s="165"/>
      <c r="G68" s="165"/>
      <c r="H68" s="178"/>
      <c r="I68" s="165"/>
      <c r="N68" s="168"/>
      <c r="O68" s="167" t="str">
        <f>IF(Q67=Q69,"",IF(Q67&gt;Q69,R67,R69))</f>
        <v>BLANC</v>
      </c>
      <c r="Q68" s="180"/>
      <c r="R68" s="158">
        <v>30</v>
      </c>
      <c r="T68" s="181"/>
      <c r="U68" s="182"/>
      <c r="W68" s="158">
        <v>18</v>
      </c>
      <c r="X68" s="176" t="s">
        <v>235</v>
      </c>
      <c r="Z68" s="167" t="str">
        <f>IF(X66=X71,"",IF(X66&gt;X71,W66,W71))</f>
        <v>LASSAUT</v>
      </c>
      <c r="AA68" s="168">
        <v>0</v>
      </c>
      <c r="AC68" s="165"/>
      <c r="AD68" s="176"/>
      <c r="AE68" s="165"/>
      <c r="AF68" s="165"/>
      <c r="AI68" s="165"/>
    </row>
    <row r="69" spans="5:35" ht="12.75">
      <c r="E69" s="165"/>
      <c r="F69" s="165"/>
      <c r="G69" s="165"/>
      <c r="H69" s="178"/>
      <c r="I69" s="165"/>
      <c r="N69" s="165"/>
      <c r="Q69" s="168">
        <v>2</v>
      </c>
      <c r="R69" s="185" t="s">
        <v>204</v>
      </c>
      <c r="S69" s="157" t="s">
        <v>236</v>
      </c>
      <c r="T69" s="167"/>
      <c r="U69" s="168"/>
      <c r="X69" s="176"/>
      <c r="AC69" s="165"/>
      <c r="AD69" s="176"/>
      <c r="AI69" s="165"/>
    </row>
    <row r="70" spans="5:35" ht="12.75">
      <c r="E70" s="165"/>
      <c r="F70" s="165"/>
      <c r="G70" s="165"/>
      <c r="H70" s="178"/>
      <c r="I70" s="165"/>
      <c r="T70" s="188"/>
      <c r="U70" s="165"/>
      <c r="X70" s="182"/>
      <c r="AC70" s="165"/>
      <c r="AD70" s="176"/>
      <c r="AI70" s="165"/>
    </row>
    <row r="71" spans="5:35" ht="12.75">
      <c r="E71" s="165"/>
      <c r="F71" s="165"/>
      <c r="G71" s="165"/>
      <c r="H71" s="178"/>
      <c r="I71" s="165"/>
      <c r="T71" s="188"/>
      <c r="U71" s="189"/>
      <c r="V71" s="190" t="s">
        <v>237</v>
      </c>
      <c r="W71" s="185" t="s">
        <v>136</v>
      </c>
      <c r="X71" s="168">
        <v>2</v>
      </c>
      <c r="AC71" s="165"/>
      <c r="AD71" s="176"/>
      <c r="AF71" s="165"/>
      <c r="AG71" s="165"/>
      <c r="AH71" s="165"/>
      <c r="AI71" s="165"/>
    </row>
    <row r="72" spans="5:35" ht="12.75">
      <c r="E72" s="165"/>
      <c r="F72" s="165"/>
      <c r="G72" s="165"/>
      <c r="H72" s="178"/>
      <c r="I72" s="165"/>
      <c r="T72" s="165"/>
      <c r="U72" s="191"/>
      <c r="AC72" s="165"/>
      <c r="AD72" s="176"/>
      <c r="AF72" s="165"/>
      <c r="AG72" s="165"/>
      <c r="AH72" s="165"/>
      <c r="AI72" s="165"/>
    </row>
    <row r="73" spans="5:35" ht="12.75">
      <c r="E73" s="168">
        <v>2</v>
      </c>
      <c r="F73" s="185" t="str">
        <f>IF(H63=H87,"",IF(H63&gt;H87,I63,I87))</f>
        <v>OCHOISKI</v>
      </c>
      <c r="H73" s="173"/>
      <c r="I73" s="186">
        <v>71</v>
      </c>
      <c r="T73" s="165"/>
      <c r="U73" s="165"/>
      <c r="AC73" s="186"/>
      <c r="AD73" s="197"/>
      <c r="AF73" s="188"/>
      <c r="AG73" s="189"/>
      <c r="AH73" s="165"/>
      <c r="AI73" s="165"/>
    </row>
    <row r="74" spans="2:35" ht="12.75">
      <c r="B74" s="157" t="s">
        <v>238</v>
      </c>
      <c r="C74" s="167" t="str">
        <f>IF(E73=E75,"",IF(E73&gt;E75,F73,F75))</f>
        <v>OCHOISKI</v>
      </c>
      <c r="E74" s="180"/>
      <c r="F74" s="158">
        <v>75</v>
      </c>
      <c r="G74" s="165"/>
      <c r="H74" s="175"/>
      <c r="I74" s="165"/>
      <c r="T74" s="166"/>
      <c r="AC74" s="186"/>
      <c r="AD74" s="197"/>
      <c r="AE74" s="165"/>
      <c r="AF74" s="165"/>
      <c r="AG74" s="165"/>
      <c r="AH74" s="165"/>
      <c r="AI74" s="165"/>
    </row>
    <row r="75" spans="5:35" ht="12.75">
      <c r="E75" s="168">
        <v>0</v>
      </c>
      <c r="F75" s="167" t="str">
        <f>IF(AD62=AD86,"",IF(AD62&lt;AD86,AC62,AC86))</f>
        <v>MURANTE</v>
      </c>
      <c r="G75" s="198" t="s">
        <v>239</v>
      </c>
      <c r="H75" s="173"/>
      <c r="I75" s="186"/>
      <c r="T75" s="167"/>
      <c r="U75" s="168"/>
      <c r="X75" s="165"/>
      <c r="AC75" s="186">
        <v>59</v>
      </c>
      <c r="AD75" s="176" t="s">
        <v>239</v>
      </c>
      <c r="AF75" s="167" t="str">
        <f>IF(AD62=AD86,"",IF(AD62&gt;AD86,AC62,AC86))</f>
        <v>NEVE</v>
      </c>
      <c r="AG75" s="165"/>
      <c r="AH75" s="165" t="s">
        <v>240</v>
      </c>
      <c r="AI75" s="165"/>
    </row>
    <row r="76" spans="5:35" ht="12.75">
      <c r="E76" s="165"/>
      <c r="F76" s="165"/>
      <c r="G76" s="165"/>
      <c r="H76" s="178"/>
      <c r="I76" s="165"/>
      <c r="T76" s="173"/>
      <c r="U76" s="171"/>
      <c r="AC76" s="165"/>
      <c r="AD76" s="176"/>
      <c r="AF76" s="165"/>
      <c r="AG76" s="165"/>
      <c r="AH76" s="165"/>
      <c r="AI76" s="165"/>
    </row>
    <row r="77" spans="5:35" ht="12.75">
      <c r="E77" s="189"/>
      <c r="F77" s="189"/>
      <c r="G77" s="189"/>
      <c r="H77" s="178"/>
      <c r="I77" s="165"/>
      <c r="T77" s="173"/>
      <c r="U77" s="174"/>
      <c r="V77" s="158"/>
      <c r="W77" s="158" t="s">
        <v>171</v>
      </c>
      <c r="X77" s="165"/>
      <c r="AC77" s="165"/>
      <c r="AD77" s="176"/>
      <c r="AF77" s="165"/>
      <c r="AG77" s="165"/>
      <c r="AH77" s="165"/>
      <c r="AI77" s="165"/>
    </row>
    <row r="78" spans="5:35" ht="12.75">
      <c r="E78" s="165"/>
      <c r="F78" s="165"/>
      <c r="G78" s="165"/>
      <c r="H78" s="178"/>
      <c r="I78" s="165"/>
      <c r="T78" s="175">
        <v>7</v>
      </c>
      <c r="U78" s="176" t="s">
        <v>241</v>
      </c>
      <c r="W78" s="167" t="s">
        <v>189</v>
      </c>
      <c r="X78" s="168">
        <v>1</v>
      </c>
      <c r="AC78" s="165"/>
      <c r="AD78" s="176"/>
      <c r="AF78" s="165"/>
      <c r="AG78" s="165"/>
      <c r="AH78" s="165"/>
      <c r="AI78" s="165"/>
    </row>
    <row r="79" spans="5:35" ht="12.75">
      <c r="E79" s="165"/>
      <c r="F79" s="165"/>
      <c r="G79" s="165"/>
      <c r="H79" s="178"/>
      <c r="I79" s="165"/>
      <c r="Q79" s="168"/>
      <c r="R79" s="167" t="s">
        <v>204</v>
      </c>
      <c r="T79" s="178"/>
      <c r="U79" s="176"/>
      <c r="W79" s="179"/>
      <c r="X79" s="171"/>
      <c r="Z79" s="158" t="s">
        <v>242</v>
      </c>
      <c r="AC79" s="165"/>
      <c r="AD79" s="176"/>
      <c r="AF79" s="165"/>
      <c r="AG79" s="165"/>
      <c r="AH79" s="165"/>
      <c r="AI79" s="165"/>
    </row>
    <row r="80" spans="5:35" ht="12.75">
      <c r="E80" s="165"/>
      <c r="F80" s="165"/>
      <c r="G80" s="165"/>
      <c r="H80" s="178"/>
      <c r="I80" s="165"/>
      <c r="N80" s="168">
        <v>2</v>
      </c>
      <c r="O80" s="185" t="str">
        <f>IF(Q79=Q81,"",IF(Q79&gt;Q81,R79,R81))</f>
        <v>BONNET</v>
      </c>
      <c r="Q80" s="180"/>
      <c r="R80" s="158">
        <v>31</v>
      </c>
      <c r="T80" s="181"/>
      <c r="U80" s="182"/>
      <c r="W80" s="186">
        <v>19</v>
      </c>
      <c r="X80" s="176" t="s">
        <v>232</v>
      </c>
      <c r="Z80" s="185" t="str">
        <f>IF(X78=X83,"",IF(X78&gt;X83,W78,W83))</f>
        <v>MURANTE</v>
      </c>
      <c r="AA80" s="168">
        <v>2</v>
      </c>
      <c r="AB80" s="165"/>
      <c r="AC80" s="165"/>
      <c r="AD80" s="176"/>
      <c r="AF80" s="165"/>
      <c r="AG80" s="165"/>
      <c r="AH80" s="165"/>
      <c r="AI80" s="165"/>
    </row>
    <row r="81" spans="5:35" ht="12.75">
      <c r="E81" s="165"/>
      <c r="F81" s="165"/>
      <c r="G81" s="165"/>
      <c r="H81" s="178"/>
      <c r="I81" s="165"/>
      <c r="N81" s="183"/>
      <c r="O81" s="184"/>
      <c r="Q81" s="168">
        <v>2</v>
      </c>
      <c r="R81" s="185" t="str">
        <f>IF(X54=X59,"",IF(X54&lt;X59,W54,W59))</f>
        <v>BONNET</v>
      </c>
      <c r="S81" s="157" t="s">
        <v>231</v>
      </c>
      <c r="T81" s="167"/>
      <c r="U81" s="168"/>
      <c r="W81" s="186"/>
      <c r="X81" s="176"/>
      <c r="AA81" s="171"/>
      <c r="AB81" s="165"/>
      <c r="AC81" s="165"/>
      <c r="AD81" s="176"/>
      <c r="AE81" s="165"/>
      <c r="AF81" s="165"/>
      <c r="AG81" s="165"/>
      <c r="AH81" s="165"/>
      <c r="AI81" s="165"/>
    </row>
    <row r="82" spans="5:35" ht="12.75">
      <c r="E82" s="165"/>
      <c r="F82" s="165"/>
      <c r="G82" s="165"/>
      <c r="H82" s="178"/>
      <c r="I82" s="165"/>
      <c r="N82" s="178"/>
      <c r="O82" s="165"/>
      <c r="T82" s="188"/>
      <c r="U82" s="165"/>
      <c r="W82" s="186"/>
      <c r="X82" s="182"/>
      <c r="AA82" s="176"/>
      <c r="AB82" s="165"/>
      <c r="AC82" s="165"/>
      <c r="AD82" s="176"/>
      <c r="AE82" s="165"/>
      <c r="AF82" s="165"/>
      <c r="AG82" s="165"/>
      <c r="AH82" s="165"/>
      <c r="AI82" s="165"/>
    </row>
    <row r="83" spans="5:35" ht="12.75">
      <c r="E83" s="165"/>
      <c r="F83" s="165"/>
      <c r="G83" s="165"/>
      <c r="H83" s="178"/>
      <c r="I83" s="165"/>
      <c r="N83" s="178"/>
      <c r="O83" s="165"/>
      <c r="T83" s="188"/>
      <c r="U83" s="189"/>
      <c r="V83" s="190" t="s">
        <v>243</v>
      </c>
      <c r="W83" s="185" t="s">
        <v>197</v>
      </c>
      <c r="X83" s="168">
        <v>2</v>
      </c>
      <c r="AA83" s="176"/>
      <c r="AB83" s="165"/>
      <c r="AC83" s="165"/>
      <c r="AD83" s="176"/>
      <c r="AE83" s="165"/>
      <c r="AF83" s="165"/>
      <c r="AG83" s="165"/>
      <c r="AH83" s="165"/>
      <c r="AI83" s="165"/>
    </row>
    <row r="84" spans="5:35" ht="12.75">
      <c r="E84" s="165"/>
      <c r="F84" s="165"/>
      <c r="G84" s="165"/>
      <c r="H84" s="178"/>
      <c r="I84" s="165"/>
      <c r="N84" s="178"/>
      <c r="O84" s="165"/>
      <c r="T84" s="165"/>
      <c r="U84" s="191"/>
      <c r="AA84" s="176"/>
      <c r="AB84" s="165"/>
      <c r="AC84" s="165"/>
      <c r="AD84" s="176"/>
      <c r="AE84" s="165"/>
      <c r="AF84" s="165"/>
      <c r="AG84" s="165"/>
      <c r="AH84" s="165"/>
      <c r="AI84" s="165"/>
    </row>
    <row r="85" spans="5:35" ht="12.75">
      <c r="E85" s="165"/>
      <c r="F85" s="165"/>
      <c r="G85" s="165"/>
      <c r="H85" s="178"/>
      <c r="I85" s="165"/>
      <c r="N85" s="178"/>
      <c r="O85" s="165"/>
      <c r="T85" s="165"/>
      <c r="U85" s="165"/>
      <c r="Z85" s="186"/>
      <c r="AA85" s="176"/>
      <c r="AB85" s="165"/>
      <c r="AC85" s="199"/>
      <c r="AD85" s="200"/>
      <c r="AE85" s="165"/>
      <c r="AF85" s="165"/>
      <c r="AG85" s="165"/>
      <c r="AH85" s="165"/>
      <c r="AI85" s="165"/>
    </row>
    <row r="86" spans="5:35" ht="12.75">
      <c r="E86" s="165"/>
      <c r="F86" s="165"/>
      <c r="G86" s="165"/>
      <c r="H86" s="195"/>
      <c r="I86" s="196"/>
      <c r="K86" s="168">
        <v>0</v>
      </c>
      <c r="L86" s="167" t="str">
        <f>IF(N80=N92,"",IF(N80&gt;N92,O80,O92))</f>
        <v>BONNET</v>
      </c>
      <c r="N86" s="178"/>
      <c r="O86" s="186">
        <v>51</v>
      </c>
      <c r="T86" s="166"/>
      <c r="Z86" s="186">
        <v>40</v>
      </c>
      <c r="AA86" s="176" t="s">
        <v>199</v>
      </c>
      <c r="AC86" s="167" t="str">
        <f>IF(AA80=AA92,"",IF(AA80&gt;AA92,Z80,Z92))</f>
        <v>MURANTE</v>
      </c>
      <c r="AD86" s="168">
        <v>0</v>
      </c>
      <c r="AE86" s="165"/>
      <c r="AF86" s="188"/>
      <c r="AG86" s="165"/>
      <c r="AH86" s="165"/>
      <c r="AI86" s="165"/>
    </row>
    <row r="87" spans="5:35" ht="12.75">
      <c r="E87" s="165"/>
      <c r="F87" s="165"/>
      <c r="G87" s="165"/>
      <c r="H87" s="168">
        <v>2</v>
      </c>
      <c r="I87" s="185" t="s">
        <v>162</v>
      </c>
      <c r="K87" s="180"/>
      <c r="L87" s="158">
        <v>65</v>
      </c>
      <c r="N87" s="178"/>
      <c r="O87" s="165"/>
      <c r="T87" s="167"/>
      <c r="U87" s="168"/>
      <c r="X87" s="165"/>
      <c r="Z87" s="186"/>
      <c r="AA87" s="176"/>
      <c r="AB87" s="191"/>
      <c r="AC87" s="188"/>
      <c r="AD87" s="188"/>
      <c r="AE87" s="165"/>
      <c r="AF87" s="165"/>
      <c r="AG87" s="165"/>
      <c r="AH87" s="165"/>
      <c r="AI87" s="165"/>
    </row>
    <row r="88" spans="5:35" ht="12.75">
      <c r="E88" s="165"/>
      <c r="F88" s="165"/>
      <c r="G88" s="165"/>
      <c r="H88" s="165"/>
      <c r="I88" s="184"/>
      <c r="K88" s="168">
        <v>2</v>
      </c>
      <c r="L88" s="185" t="str">
        <f>IF(AA8=AA20,"",IF(AA8&lt;AA20,Z8,Z20))</f>
        <v>OCHOISKI</v>
      </c>
      <c r="M88" s="157" t="s">
        <v>191</v>
      </c>
      <c r="N88" s="178"/>
      <c r="O88" s="165"/>
      <c r="T88" s="173"/>
      <c r="U88" s="171"/>
      <c r="Z88" s="186"/>
      <c r="AA88" s="176"/>
      <c r="AB88" s="165"/>
      <c r="AC88" s="165"/>
      <c r="AD88" s="165"/>
      <c r="AE88" s="165"/>
      <c r="AF88" s="165"/>
      <c r="AG88" s="165"/>
      <c r="AH88" s="165"/>
      <c r="AI88" s="165"/>
    </row>
    <row r="89" spans="5:35" ht="12.75">
      <c r="E89" s="165"/>
      <c r="F89" s="165"/>
      <c r="G89" s="165"/>
      <c r="H89" s="165"/>
      <c r="N89" s="178"/>
      <c r="O89" s="165"/>
      <c r="T89" s="173"/>
      <c r="U89" s="174"/>
      <c r="V89" s="158"/>
      <c r="X89" s="165"/>
      <c r="Z89" s="186"/>
      <c r="AA89" s="176"/>
      <c r="AB89" s="165"/>
      <c r="AC89" s="165"/>
      <c r="AD89" s="165"/>
      <c r="AE89" s="165"/>
      <c r="AF89" s="165"/>
      <c r="AG89" s="165"/>
      <c r="AH89" s="165"/>
      <c r="AI89" s="165"/>
    </row>
    <row r="90" spans="5:35" ht="12.75">
      <c r="E90" s="165"/>
      <c r="F90" s="165"/>
      <c r="G90" s="165"/>
      <c r="H90" s="165"/>
      <c r="N90" s="178"/>
      <c r="O90" s="165"/>
      <c r="T90" s="175">
        <v>8</v>
      </c>
      <c r="U90" s="206" t="s">
        <v>244</v>
      </c>
      <c r="W90" s="167" t="s">
        <v>204</v>
      </c>
      <c r="X90" s="168">
        <v>0</v>
      </c>
      <c r="Z90" s="186"/>
      <c r="AA90" s="176"/>
      <c r="AB90" s="165"/>
      <c r="AC90" s="165"/>
      <c r="AD90" s="165"/>
      <c r="AE90" s="165"/>
      <c r="AF90" s="165"/>
      <c r="AG90" s="165"/>
      <c r="AH90" s="165"/>
      <c r="AI90" s="165"/>
    </row>
    <row r="91" spans="5:35" ht="12.75">
      <c r="E91" s="165"/>
      <c r="F91" s="165"/>
      <c r="G91" s="165"/>
      <c r="H91" s="165"/>
      <c r="N91" s="195"/>
      <c r="O91" s="196"/>
      <c r="Q91" s="168">
        <v>0</v>
      </c>
      <c r="R91" s="167">
        <f>IF(U87=U93,"",IF(U87&lt;U93,T87,T93))</f>
      </c>
      <c r="T91" s="178"/>
      <c r="U91" s="176"/>
      <c r="W91" s="188"/>
      <c r="X91" s="171"/>
      <c r="AA91" s="182"/>
      <c r="AF91" s="165"/>
      <c r="AG91" s="165"/>
      <c r="AH91" s="165"/>
      <c r="AI91" s="165"/>
    </row>
    <row r="92" spans="5:35" ht="12.75">
      <c r="E92" s="165"/>
      <c r="F92" s="165"/>
      <c r="G92" s="165"/>
      <c r="H92" s="165"/>
      <c r="N92" s="168"/>
      <c r="O92" s="167" t="str">
        <f>IF(Q91=Q93,"",IF(Q91&gt;Q93,R91,R93))</f>
        <v>BLANC</v>
      </c>
      <c r="Q92" s="180"/>
      <c r="R92" s="158">
        <v>32</v>
      </c>
      <c r="T92" s="175"/>
      <c r="U92" s="182"/>
      <c r="W92" s="188">
        <v>20</v>
      </c>
      <c r="X92" s="174" t="s">
        <v>236</v>
      </c>
      <c r="Z92" s="167" t="str">
        <f>IF(X90=X95,"",IF(X90&gt;X95,W90,W95))</f>
        <v>THENAISIE</v>
      </c>
      <c r="AA92" s="168">
        <v>0</v>
      </c>
      <c r="AF92" s="165"/>
      <c r="AG92" s="165"/>
      <c r="AH92" s="165"/>
      <c r="AI92" s="165"/>
    </row>
    <row r="93" spans="5:35" ht="12.75">
      <c r="E93" s="165"/>
      <c r="F93" s="165"/>
      <c r="G93" s="165"/>
      <c r="H93" s="165"/>
      <c r="N93" s="165"/>
      <c r="Q93" s="168">
        <v>2</v>
      </c>
      <c r="R93" s="185" t="str">
        <f>IF(X66=X71,"",IF(X66&lt;X71,W66,W71))</f>
        <v>BLANC</v>
      </c>
      <c r="S93" s="157" t="s">
        <v>235</v>
      </c>
      <c r="T93" s="167"/>
      <c r="U93" s="168"/>
      <c r="W93" s="186"/>
      <c r="X93" s="176"/>
      <c r="AF93" s="165"/>
      <c r="AG93" s="165"/>
      <c r="AH93" s="165"/>
      <c r="AI93" s="165"/>
    </row>
    <row r="94" spans="5:35" ht="12.75">
      <c r="E94" s="165"/>
      <c r="F94" s="165"/>
      <c r="G94" s="165"/>
      <c r="H94" s="165"/>
      <c r="T94" s="188"/>
      <c r="U94" s="165"/>
      <c r="W94" s="165"/>
      <c r="X94" s="176"/>
      <c r="AF94" s="165"/>
      <c r="AG94" s="165"/>
      <c r="AH94" s="165"/>
      <c r="AI94" s="165"/>
    </row>
    <row r="95" spans="5:35" ht="12.75">
      <c r="E95" s="165"/>
      <c r="F95" s="165"/>
      <c r="G95" s="165"/>
      <c r="H95" s="165"/>
      <c r="T95" s="188"/>
      <c r="U95" s="189"/>
      <c r="V95" s="190" t="s">
        <v>245</v>
      </c>
      <c r="W95" s="207" t="s">
        <v>217</v>
      </c>
      <c r="X95" s="208">
        <v>2</v>
      </c>
      <c r="AF95" s="165"/>
      <c r="AG95" s="165"/>
      <c r="AH95" s="165"/>
      <c r="AI95" s="165"/>
    </row>
    <row r="96" spans="2:35" ht="12.75">
      <c r="B96" s="209"/>
      <c r="C96" s="210"/>
      <c r="D96" s="209"/>
      <c r="E96" s="211"/>
      <c r="F96" s="210"/>
      <c r="G96" s="211"/>
      <c r="H96" s="211"/>
      <c r="I96" s="210"/>
      <c r="J96" s="209"/>
      <c r="K96" s="209"/>
      <c r="L96" s="210"/>
      <c r="M96" s="209"/>
      <c r="N96" s="209"/>
      <c r="O96" s="210"/>
      <c r="P96" s="209"/>
      <c r="Q96" s="209"/>
      <c r="R96" s="210"/>
      <c r="S96" s="209"/>
      <c r="T96" s="210"/>
      <c r="U96" s="191"/>
      <c r="V96" s="209"/>
      <c r="W96" s="188"/>
      <c r="X96" s="189"/>
      <c r="Y96" s="209"/>
      <c r="Z96" s="210"/>
      <c r="AA96" s="209"/>
      <c r="AB96" s="209"/>
      <c r="AC96" s="210"/>
      <c r="AD96" s="209"/>
      <c r="AE96" s="209"/>
      <c r="AF96" s="165"/>
      <c r="AG96" s="165"/>
      <c r="AH96" s="165"/>
      <c r="AI96" s="186"/>
    </row>
    <row r="97" spans="5:35" ht="12.75">
      <c r="E97" s="201"/>
      <c r="F97" s="201"/>
      <c r="G97" s="201"/>
      <c r="H97" s="201"/>
      <c r="I97" s="202"/>
      <c r="J97" s="202"/>
      <c r="K97" s="202"/>
      <c r="L97" s="202"/>
      <c r="M97" s="202"/>
      <c r="N97" s="202"/>
      <c r="O97" s="202"/>
      <c r="P97" s="202"/>
      <c r="Q97" s="202"/>
      <c r="R97" s="203"/>
      <c r="S97" s="202"/>
      <c r="T97" s="201"/>
      <c r="U97" s="204"/>
      <c r="V97" s="202"/>
      <c r="W97" s="203"/>
      <c r="X97" s="202"/>
      <c r="Y97" s="202"/>
      <c r="Z97" s="203"/>
      <c r="AA97" s="202"/>
      <c r="AB97" s="202"/>
      <c r="AC97" s="202"/>
      <c r="AD97" s="202"/>
      <c r="AE97" s="202"/>
      <c r="AF97" s="205"/>
      <c r="AG97" s="201"/>
      <c r="AH97" s="201"/>
      <c r="AI97" s="165"/>
    </row>
    <row r="98" spans="2:35" ht="12.75">
      <c r="B98" s="209"/>
      <c r="C98" s="212"/>
      <c r="D98" s="209"/>
      <c r="E98" s="211"/>
      <c r="F98" s="212"/>
      <c r="G98" s="211"/>
      <c r="H98" s="211"/>
      <c r="I98" s="212"/>
      <c r="J98" s="209"/>
      <c r="K98" s="209"/>
      <c r="L98" s="212"/>
      <c r="M98" s="209"/>
      <c r="N98" s="209"/>
      <c r="O98" s="212"/>
      <c r="P98" s="209"/>
      <c r="Q98" s="209"/>
      <c r="R98" s="212"/>
      <c r="S98" s="209"/>
      <c r="T98" s="212"/>
      <c r="U98" s="211"/>
      <c r="V98" s="209"/>
      <c r="W98" s="212"/>
      <c r="X98" s="209"/>
      <c r="Y98" s="209"/>
      <c r="Z98" s="212"/>
      <c r="AA98" s="209"/>
      <c r="AB98" s="209"/>
      <c r="AC98" s="212"/>
      <c r="AD98" s="209"/>
      <c r="AE98" s="209"/>
      <c r="AF98" s="165"/>
      <c r="AG98" s="165"/>
      <c r="AH98" s="165"/>
      <c r="AI98" s="165"/>
    </row>
    <row r="99" spans="5:35" ht="12.75">
      <c r="E99" s="165"/>
      <c r="F99" s="165"/>
      <c r="G99" s="165"/>
      <c r="H99" s="165"/>
      <c r="AF99" s="165"/>
      <c r="AG99" s="165"/>
      <c r="AH99" s="165"/>
      <c r="AI99" s="165"/>
    </row>
    <row r="100" spans="5:35" ht="12.75">
      <c r="E100" s="165"/>
      <c r="F100" s="165"/>
      <c r="G100" s="165"/>
      <c r="H100" s="165"/>
      <c r="T100" s="166"/>
      <c r="AF100" s="165"/>
      <c r="AG100" s="165"/>
      <c r="AH100" s="165"/>
      <c r="AI100" s="165"/>
    </row>
    <row r="101" spans="5:35" ht="12.75">
      <c r="E101" s="165"/>
      <c r="F101" s="165"/>
      <c r="G101" s="165"/>
      <c r="H101" s="165"/>
      <c r="T101" s="167"/>
      <c r="U101" s="168"/>
      <c r="X101" s="165"/>
      <c r="AF101" s="165"/>
      <c r="AG101" s="165"/>
      <c r="AH101" s="165"/>
      <c r="AI101" s="165"/>
    </row>
    <row r="102" spans="5:35" ht="12.75">
      <c r="E102" s="165"/>
      <c r="F102" s="165"/>
      <c r="G102" s="165"/>
      <c r="H102" s="165"/>
      <c r="T102" s="173"/>
      <c r="U102" s="171"/>
      <c r="AF102" s="165"/>
      <c r="AG102" s="165"/>
      <c r="AH102" s="165"/>
      <c r="AI102" s="165"/>
    </row>
    <row r="103" spans="5:35" ht="12.75">
      <c r="E103" s="165"/>
      <c r="F103" s="165"/>
      <c r="G103" s="165"/>
      <c r="H103" s="165"/>
      <c r="T103" s="173"/>
      <c r="U103" s="174"/>
      <c r="V103" s="158"/>
      <c r="X103" s="165"/>
      <c r="AF103" s="165"/>
      <c r="AG103" s="165"/>
      <c r="AH103" s="165"/>
      <c r="AI103" s="165"/>
    </row>
    <row r="104" spans="5:35" ht="12.75">
      <c r="E104" s="165"/>
      <c r="F104" s="165"/>
      <c r="G104" s="165"/>
      <c r="H104" s="165"/>
      <c r="T104" s="175">
        <v>9</v>
      </c>
      <c r="U104" s="206" t="s">
        <v>246</v>
      </c>
      <c r="W104" s="167" t="s">
        <v>204</v>
      </c>
      <c r="X104" s="168">
        <v>0</v>
      </c>
      <c r="AF104" s="165"/>
      <c r="AG104" s="165"/>
      <c r="AH104" s="165"/>
      <c r="AI104" s="165"/>
    </row>
    <row r="105" spans="5:35" ht="12.75">
      <c r="E105" s="165"/>
      <c r="F105" s="165"/>
      <c r="G105" s="165"/>
      <c r="H105" s="165"/>
      <c r="Q105" s="168">
        <v>0</v>
      </c>
      <c r="R105" s="167" t="s">
        <v>204</v>
      </c>
      <c r="T105" s="178"/>
      <c r="U105" s="176"/>
      <c r="W105" s="179"/>
      <c r="X105" s="171"/>
      <c r="Z105" s="158" t="s">
        <v>242</v>
      </c>
      <c r="AF105" s="165"/>
      <c r="AG105" s="165"/>
      <c r="AH105" s="165"/>
      <c r="AI105" s="165"/>
    </row>
    <row r="106" spans="5:35" ht="12.75">
      <c r="E106" s="165"/>
      <c r="F106" s="165"/>
      <c r="G106" s="165"/>
      <c r="H106" s="165"/>
      <c r="N106" s="168">
        <v>2</v>
      </c>
      <c r="O106" s="185" t="str">
        <f>IF(Q105=Q107,"",IF(Q105&gt;Q107,R105,R107))</f>
        <v>FIEGENWALD</v>
      </c>
      <c r="Q106" s="180"/>
      <c r="R106" s="158">
        <v>33</v>
      </c>
      <c r="T106" s="213"/>
      <c r="U106" s="182"/>
      <c r="W106" s="186">
        <v>21</v>
      </c>
      <c r="X106" s="176" t="s">
        <v>247</v>
      </c>
      <c r="Z106" s="185" t="str">
        <f>IF(X104=X109,"",IF(X104&gt;X109,W104,W109))</f>
        <v>POLY</v>
      </c>
      <c r="AA106" s="168">
        <v>2</v>
      </c>
      <c r="AB106" s="165"/>
      <c r="AC106" s="165"/>
      <c r="AD106" s="165"/>
      <c r="AE106" s="165"/>
      <c r="AF106" s="165"/>
      <c r="AG106" s="165"/>
      <c r="AH106" s="165"/>
      <c r="AI106" s="165"/>
    </row>
    <row r="107" spans="5:35" ht="12.75">
      <c r="E107" s="165"/>
      <c r="F107" s="165"/>
      <c r="G107" s="165"/>
      <c r="H107" s="165"/>
      <c r="N107" s="183"/>
      <c r="O107" s="184"/>
      <c r="Q107" s="168">
        <v>2</v>
      </c>
      <c r="R107" s="185" t="str">
        <f>IF(X128=X133,"",IF(X128&lt;X133,W128,W133))</f>
        <v>FIEGENWALD</v>
      </c>
      <c r="S107" s="157" t="s">
        <v>248</v>
      </c>
      <c r="T107" s="167"/>
      <c r="U107" s="168"/>
      <c r="W107" s="186"/>
      <c r="X107" s="176"/>
      <c r="AA107" s="171"/>
      <c r="AB107" s="165"/>
      <c r="AC107" s="165"/>
      <c r="AD107" s="165"/>
      <c r="AE107" s="165"/>
      <c r="AF107" s="165"/>
      <c r="AG107" s="165"/>
      <c r="AH107" s="165"/>
      <c r="AI107" s="165"/>
    </row>
    <row r="108" spans="5:35" ht="12.75">
      <c r="E108" s="165"/>
      <c r="F108" s="165"/>
      <c r="G108" s="165"/>
      <c r="H108" s="165"/>
      <c r="N108" s="178"/>
      <c r="O108" s="165"/>
      <c r="T108" s="188"/>
      <c r="U108" s="165"/>
      <c r="W108" s="186"/>
      <c r="X108" s="182"/>
      <c r="AA108" s="176"/>
      <c r="AB108" s="165"/>
      <c r="AC108" s="165"/>
      <c r="AD108" s="165"/>
      <c r="AE108" s="165"/>
      <c r="AF108" s="165"/>
      <c r="AG108" s="165"/>
      <c r="AH108" s="165"/>
      <c r="AI108" s="165"/>
    </row>
    <row r="109" spans="5:35" ht="12.75">
      <c r="E109" s="165"/>
      <c r="F109" s="165"/>
      <c r="G109" s="165"/>
      <c r="H109" s="165"/>
      <c r="N109" s="178"/>
      <c r="O109" s="165"/>
      <c r="T109" s="188"/>
      <c r="U109" s="189"/>
      <c r="V109" s="190" t="s">
        <v>249</v>
      </c>
      <c r="W109" s="185" t="s">
        <v>211</v>
      </c>
      <c r="X109" s="168">
        <v>2</v>
      </c>
      <c r="AA109" s="176"/>
      <c r="AB109" s="165"/>
      <c r="AC109" s="165"/>
      <c r="AD109" s="165"/>
      <c r="AE109" s="165"/>
      <c r="AF109" s="165"/>
      <c r="AG109" s="165"/>
      <c r="AH109" s="165"/>
      <c r="AI109" s="165"/>
    </row>
    <row r="110" spans="5:35" ht="12.75">
      <c r="E110" s="165"/>
      <c r="F110" s="165"/>
      <c r="G110" s="165"/>
      <c r="H110" s="165"/>
      <c r="N110" s="178"/>
      <c r="O110" s="165"/>
      <c r="T110" s="165"/>
      <c r="U110" s="191"/>
      <c r="AA110" s="176"/>
      <c r="AB110" s="165"/>
      <c r="AC110" s="165"/>
      <c r="AD110" s="165"/>
      <c r="AE110" s="165"/>
      <c r="AF110" s="165"/>
      <c r="AG110" s="165"/>
      <c r="AH110" s="165"/>
      <c r="AI110" s="165"/>
    </row>
    <row r="111" spans="5:35" ht="12.75">
      <c r="E111" s="165"/>
      <c r="F111" s="165"/>
      <c r="G111" s="165"/>
      <c r="H111" s="165"/>
      <c r="N111" s="178"/>
      <c r="O111" s="165"/>
      <c r="T111" s="165"/>
      <c r="U111" s="165"/>
      <c r="Z111" s="186"/>
      <c r="AA111" s="176"/>
      <c r="AB111" s="165"/>
      <c r="AC111" s="188"/>
      <c r="AD111" s="188"/>
      <c r="AE111" s="165"/>
      <c r="AF111" s="165"/>
      <c r="AG111" s="165"/>
      <c r="AH111" s="165"/>
      <c r="AI111" s="165"/>
    </row>
    <row r="112" spans="5:35" ht="12.75">
      <c r="E112" s="165"/>
      <c r="F112" s="165"/>
      <c r="G112" s="165"/>
      <c r="H112" s="165"/>
      <c r="K112" s="168">
        <v>0</v>
      </c>
      <c r="L112" s="167" t="str">
        <f>IF(N106=N118,"",IF(N106&gt;N118,O106,O118))</f>
        <v>FIEGENWALD</v>
      </c>
      <c r="N112" s="178"/>
      <c r="O112" s="186">
        <v>52</v>
      </c>
      <c r="T112" s="166" t="s">
        <v>250</v>
      </c>
      <c r="Z112" s="186">
        <v>41</v>
      </c>
      <c r="AA112" s="176" t="s">
        <v>251</v>
      </c>
      <c r="AC112" s="185" t="str">
        <f>IF(AA106=AA118,"",IF(AA106&gt;AA118,Z106,Z118))</f>
        <v>POLY</v>
      </c>
      <c r="AD112" s="168">
        <v>2</v>
      </c>
      <c r="AE112" s="165"/>
      <c r="AF112" s="165"/>
      <c r="AG112" s="165"/>
      <c r="AH112" s="165"/>
      <c r="AI112" s="165"/>
    </row>
    <row r="113" spans="5:35" ht="12.75">
      <c r="E113" s="165"/>
      <c r="F113" s="165"/>
      <c r="G113" s="165"/>
      <c r="H113" s="168">
        <v>0</v>
      </c>
      <c r="I113" s="167" t="str">
        <f>IF(K112=K114,"",IF(K112&gt;K114,L112,L114))</f>
        <v>OGIER</v>
      </c>
      <c r="K113" s="180"/>
      <c r="L113" s="158">
        <v>66</v>
      </c>
      <c r="N113" s="178"/>
      <c r="O113" s="165"/>
      <c r="T113" s="167"/>
      <c r="U113" s="168"/>
      <c r="X113" s="165"/>
      <c r="Z113" s="186"/>
      <c r="AA113" s="176"/>
      <c r="AB113" s="191"/>
      <c r="AC113" s="192"/>
      <c r="AD113" s="193"/>
      <c r="AE113" s="165"/>
      <c r="AF113" s="188"/>
      <c r="AI113" s="165"/>
    </row>
    <row r="114" spans="5:35" ht="12.75">
      <c r="E114" s="165"/>
      <c r="F114" s="165"/>
      <c r="G114" s="165"/>
      <c r="H114" s="183"/>
      <c r="I114" s="184"/>
      <c r="K114" s="168">
        <v>2</v>
      </c>
      <c r="L114" s="185" t="str">
        <f>IF(AA178=AA190,"",IF(AA178&lt;AA190,Z178,Z190))</f>
        <v>OGIER</v>
      </c>
      <c r="M114" s="157" t="s">
        <v>252</v>
      </c>
      <c r="N114" s="178"/>
      <c r="O114" s="165"/>
      <c r="T114" s="173"/>
      <c r="U114" s="171"/>
      <c r="Z114" s="186"/>
      <c r="AA114" s="176"/>
      <c r="AB114" s="165"/>
      <c r="AC114" s="165"/>
      <c r="AD114" s="176"/>
      <c r="AE114" s="165"/>
      <c r="AF114" s="165"/>
      <c r="AI114" s="165"/>
    </row>
    <row r="115" spans="5:35" ht="12.75">
      <c r="E115" s="165"/>
      <c r="F115" s="165"/>
      <c r="G115" s="165"/>
      <c r="H115" s="178"/>
      <c r="I115" s="165"/>
      <c r="N115" s="178"/>
      <c r="O115" s="165"/>
      <c r="T115" s="173"/>
      <c r="U115" s="174"/>
      <c r="V115" s="158"/>
      <c r="W115" s="158" t="s">
        <v>14</v>
      </c>
      <c r="X115" s="165"/>
      <c r="Z115" s="186"/>
      <c r="AA115" s="176"/>
      <c r="AB115" s="165"/>
      <c r="AC115" s="165"/>
      <c r="AD115" s="176"/>
      <c r="AE115" s="165"/>
      <c r="AF115" s="165"/>
      <c r="AI115" s="165"/>
    </row>
    <row r="116" spans="5:35" ht="12.75">
      <c r="E116" s="165"/>
      <c r="F116" s="165"/>
      <c r="G116" s="165"/>
      <c r="H116" s="178"/>
      <c r="I116" s="165"/>
      <c r="N116" s="178"/>
      <c r="O116" s="165"/>
      <c r="T116" s="175">
        <v>10</v>
      </c>
      <c r="U116" s="206" t="s">
        <v>253</v>
      </c>
      <c r="W116" s="167" t="s">
        <v>204</v>
      </c>
      <c r="X116" s="168">
        <v>0</v>
      </c>
      <c r="AA116" s="176"/>
      <c r="AB116" s="165"/>
      <c r="AC116" s="165"/>
      <c r="AD116" s="176"/>
      <c r="AE116" s="165"/>
      <c r="AF116" s="165"/>
      <c r="AI116" s="165"/>
    </row>
    <row r="117" spans="5:35" ht="12.75">
      <c r="E117" s="165"/>
      <c r="F117" s="165"/>
      <c r="G117" s="165"/>
      <c r="H117" s="178"/>
      <c r="I117" s="165"/>
      <c r="N117" s="195"/>
      <c r="O117" s="196"/>
      <c r="Q117" s="168">
        <v>0</v>
      </c>
      <c r="R117" s="167">
        <f>IF(U113=U119,"",IF(U113&lt;U119,T113,T119))</f>
      </c>
      <c r="T117" s="178"/>
      <c r="U117" s="176"/>
      <c r="X117" s="171"/>
      <c r="Z117" s="214"/>
      <c r="AA117" s="182"/>
      <c r="AC117" s="165"/>
      <c r="AD117" s="176"/>
      <c r="AE117" s="165"/>
      <c r="AF117" s="165"/>
      <c r="AI117" s="165"/>
    </row>
    <row r="118" spans="5:35" ht="12.75">
      <c r="E118" s="165"/>
      <c r="F118" s="165"/>
      <c r="G118" s="165"/>
      <c r="H118" s="178"/>
      <c r="I118" s="165"/>
      <c r="N118" s="168"/>
      <c r="O118" s="167" t="s">
        <v>204</v>
      </c>
      <c r="Q118" s="180"/>
      <c r="R118" s="158">
        <v>34</v>
      </c>
      <c r="T118" s="175"/>
      <c r="U118" s="182"/>
      <c r="W118" s="158">
        <v>22</v>
      </c>
      <c r="X118" s="176" t="s">
        <v>254</v>
      </c>
      <c r="Z118" s="167" t="str">
        <f>IF(X116=X121,"",IF(X116&gt;X121,W116,W121))</f>
        <v>VALLUIS</v>
      </c>
      <c r="AA118" s="168">
        <v>0</v>
      </c>
      <c r="AC118" s="165"/>
      <c r="AD118" s="176"/>
      <c r="AE118" s="165"/>
      <c r="AF118" s="165"/>
      <c r="AI118" s="165"/>
    </row>
    <row r="119" spans="5:35" ht="12.75">
      <c r="E119" s="165"/>
      <c r="F119" s="165"/>
      <c r="G119" s="165"/>
      <c r="H119" s="178"/>
      <c r="I119" s="165"/>
      <c r="N119" s="165"/>
      <c r="Q119" s="168">
        <v>2</v>
      </c>
      <c r="R119" s="185" t="s">
        <v>204</v>
      </c>
      <c r="S119" s="157" t="s">
        <v>255</v>
      </c>
      <c r="T119" s="167"/>
      <c r="U119" s="168"/>
      <c r="X119" s="176"/>
      <c r="AC119" s="165"/>
      <c r="AD119" s="176"/>
      <c r="AI119" s="165"/>
    </row>
    <row r="120" spans="5:35" ht="12.75">
      <c r="E120" s="165"/>
      <c r="F120" s="165"/>
      <c r="G120" s="165"/>
      <c r="H120" s="178"/>
      <c r="I120" s="165"/>
      <c r="T120" s="188"/>
      <c r="U120" s="165"/>
      <c r="V120" s="165"/>
      <c r="X120" s="182"/>
      <c r="AC120" s="165"/>
      <c r="AD120" s="176"/>
      <c r="AI120" s="165"/>
    </row>
    <row r="121" spans="5:35" ht="12.75">
      <c r="E121" s="165"/>
      <c r="F121" s="165"/>
      <c r="G121" s="165"/>
      <c r="H121" s="178"/>
      <c r="I121" s="165"/>
      <c r="T121" s="188"/>
      <c r="U121" s="189"/>
      <c r="V121" s="190" t="s">
        <v>256</v>
      </c>
      <c r="W121" s="185" t="s">
        <v>219</v>
      </c>
      <c r="X121" s="168">
        <v>2</v>
      </c>
      <c r="AC121" s="165"/>
      <c r="AD121" s="176"/>
      <c r="AF121" s="165"/>
      <c r="AG121" s="165"/>
      <c r="AH121" s="165"/>
      <c r="AI121" s="165"/>
    </row>
    <row r="122" spans="5:35" ht="12.75">
      <c r="E122" s="165"/>
      <c r="F122" s="165"/>
      <c r="G122" s="165"/>
      <c r="H122" s="178"/>
      <c r="I122" s="165"/>
      <c r="T122" s="165"/>
      <c r="U122" s="191"/>
      <c r="AC122" s="165"/>
      <c r="AD122" s="176"/>
      <c r="AF122" s="165"/>
      <c r="AG122" s="165"/>
      <c r="AH122" s="165"/>
      <c r="AI122" s="165"/>
    </row>
    <row r="123" spans="5:35" ht="12.75">
      <c r="E123" s="168">
        <v>2</v>
      </c>
      <c r="F123" s="185" t="str">
        <f>IF(H113=H137,"",IF(H113&gt;H137,I113,I137))</f>
        <v>DEMONET</v>
      </c>
      <c r="H123" s="173"/>
      <c r="I123" s="186">
        <v>72</v>
      </c>
      <c r="T123" s="165"/>
      <c r="U123" s="165"/>
      <c r="AC123" s="186"/>
      <c r="AD123" s="197"/>
      <c r="AF123" s="188"/>
      <c r="AG123" s="189"/>
      <c r="AH123" s="165"/>
      <c r="AI123" s="165"/>
    </row>
    <row r="124" spans="2:35" ht="12.75">
      <c r="B124" s="157" t="s">
        <v>257</v>
      </c>
      <c r="C124" s="167" t="str">
        <f>IF(E123=E125,"",IF(E123&gt;E125,F123,F125))</f>
        <v>DEMONET</v>
      </c>
      <c r="E124" s="180"/>
      <c r="F124" s="158">
        <v>76</v>
      </c>
      <c r="G124" s="165"/>
      <c r="H124" s="175"/>
      <c r="I124" s="186"/>
      <c r="T124" s="215"/>
      <c r="AC124" s="165"/>
      <c r="AD124" s="176"/>
      <c r="AE124" s="165"/>
      <c r="AF124" s="165"/>
      <c r="AG124" s="165"/>
      <c r="AH124" s="165"/>
      <c r="AI124" s="165"/>
    </row>
    <row r="125" spans="5:35" ht="12.75">
      <c r="E125" s="168">
        <v>0</v>
      </c>
      <c r="F125" s="167" t="str">
        <f>IF(AD112=AD136,"",IF(AD112&lt;AD136,AC112,AC136))</f>
        <v>MONTMAYEUR</v>
      </c>
      <c r="G125" s="198" t="s">
        <v>258</v>
      </c>
      <c r="H125" s="173"/>
      <c r="I125" s="186"/>
      <c r="T125" s="167"/>
      <c r="U125" s="168"/>
      <c r="X125" s="165"/>
      <c r="AC125" s="186">
        <v>60</v>
      </c>
      <c r="AD125" s="176" t="s">
        <v>258</v>
      </c>
      <c r="AF125" s="167" t="str">
        <f>IF(AD112=AD136,"",IF(AD112&gt;AD136,AC112,AC136))</f>
        <v>POLY</v>
      </c>
      <c r="AG125" s="165"/>
      <c r="AH125" s="165" t="s">
        <v>259</v>
      </c>
      <c r="AI125" s="165"/>
    </row>
    <row r="126" spans="5:35" ht="12.75">
      <c r="E126" s="189"/>
      <c r="F126" s="189"/>
      <c r="G126" s="189"/>
      <c r="H126" s="178"/>
      <c r="I126" s="165"/>
      <c r="T126" s="173"/>
      <c r="U126" s="171"/>
      <c r="AC126" s="165"/>
      <c r="AD126" s="176"/>
      <c r="AF126" s="165"/>
      <c r="AG126" s="165"/>
      <c r="AH126" s="165"/>
      <c r="AI126" s="165"/>
    </row>
    <row r="127" spans="5:35" ht="12.75">
      <c r="E127" s="165"/>
      <c r="F127" s="165"/>
      <c r="G127" s="165"/>
      <c r="H127" s="178"/>
      <c r="I127" s="165"/>
      <c r="T127" s="173"/>
      <c r="U127" s="174"/>
      <c r="V127" s="158"/>
      <c r="W127" s="158" t="s">
        <v>14</v>
      </c>
      <c r="X127" s="165"/>
      <c r="AC127" s="165"/>
      <c r="AD127" s="176"/>
      <c r="AF127" s="165"/>
      <c r="AG127" s="165"/>
      <c r="AH127" s="165"/>
      <c r="AI127" s="165"/>
    </row>
    <row r="128" spans="5:35" ht="12.75">
      <c r="E128" s="165"/>
      <c r="F128" s="165"/>
      <c r="G128" s="165"/>
      <c r="H128" s="178"/>
      <c r="I128" s="165"/>
      <c r="T128" s="175">
        <v>11</v>
      </c>
      <c r="U128" s="206" t="s">
        <v>260</v>
      </c>
      <c r="W128" s="185" t="s">
        <v>192</v>
      </c>
      <c r="X128" s="168">
        <v>2</v>
      </c>
      <c r="AC128" s="165"/>
      <c r="AD128" s="176"/>
      <c r="AF128" s="165"/>
      <c r="AG128" s="165"/>
      <c r="AH128" s="165"/>
      <c r="AI128" s="165"/>
    </row>
    <row r="129" spans="5:35" ht="12.75">
      <c r="E129" s="165"/>
      <c r="F129" s="165"/>
      <c r="G129" s="165"/>
      <c r="H129" s="178"/>
      <c r="I129" s="165"/>
      <c r="Q129" s="168">
        <v>0</v>
      </c>
      <c r="R129" s="167">
        <f>IF(U125=U131,"",IF(U125&lt;U131,T125,T131))</f>
      </c>
      <c r="T129" s="178"/>
      <c r="U129" s="176"/>
      <c r="W129" s="179"/>
      <c r="X129" s="176"/>
      <c r="Z129" s="158" t="s">
        <v>177</v>
      </c>
      <c r="AC129" s="165"/>
      <c r="AD129" s="176"/>
      <c r="AF129" s="165"/>
      <c r="AG129" s="165"/>
      <c r="AH129" s="165"/>
      <c r="AI129" s="165"/>
    </row>
    <row r="130" spans="5:35" ht="12.75">
      <c r="E130" s="165"/>
      <c r="F130" s="165"/>
      <c r="G130" s="165"/>
      <c r="H130" s="178"/>
      <c r="I130" s="165"/>
      <c r="N130" s="168">
        <v>2</v>
      </c>
      <c r="O130" s="185" t="str">
        <f>IF(Q129=Q131,"",IF(Q129&gt;Q131,R129,R131))</f>
        <v>BLANC</v>
      </c>
      <c r="Q130" s="180"/>
      <c r="T130" s="175"/>
      <c r="U130" s="182"/>
      <c r="W130" s="186">
        <v>23</v>
      </c>
      <c r="X130" s="176" t="s">
        <v>248</v>
      </c>
      <c r="Z130" s="185" t="str">
        <f>IF(X128=X133,"",IF(X128&gt;X133,W128,W133))</f>
        <v>MONTMAYEUR</v>
      </c>
      <c r="AA130" s="168">
        <v>2</v>
      </c>
      <c r="AB130" s="165"/>
      <c r="AC130" s="165"/>
      <c r="AD130" s="176"/>
      <c r="AF130" s="165"/>
      <c r="AG130" s="165"/>
      <c r="AH130" s="165"/>
      <c r="AI130" s="165"/>
    </row>
    <row r="131" spans="5:35" ht="12.75">
      <c r="E131" s="165"/>
      <c r="F131" s="165"/>
      <c r="G131" s="165"/>
      <c r="H131" s="178"/>
      <c r="I131" s="165"/>
      <c r="N131" s="183"/>
      <c r="O131" s="184"/>
      <c r="Q131" s="168">
        <v>2</v>
      </c>
      <c r="R131" s="185" t="s">
        <v>204</v>
      </c>
      <c r="S131" s="157" t="s">
        <v>247</v>
      </c>
      <c r="T131" s="167"/>
      <c r="U131" s="168"/>
      <c r="W131" s="186"/>
      <c r="X131" s="176"/>
      <c r="AA131" s="171"/>
      <c r="AB131" s="165"/>
      <c r="AC131" s="165"/>
      <c r="AD131" s="176"/>
      <c r="AE131" s="165"/>
      <c r="AF131" s="165"/>
      <c r="AG131" s="165"/>
      <c r="AH131" s="165"/>
      <c r="AI131" s="165"/>
    </row>
    <row r="132" spans="5:35" ht="12.75">
      <c r="E132" s="165"/>
      <c r="F132" s="165"/>
      <c r="G132" s="165"/>
      <c r="H132" s="178"/>
      <c r="I132" s="165"/>
      <c r="N132" s="178"/>
      <c r="O132" s="165"/>
      <c r="T132" s="188"/>
      <c r="U132" s="165"/>
      <c r="W132" s="186"/>
      <c r="X132" s="176"/>
      <c r="AA132" s="176"/>
      <c r="AB132" s="165"/>
      <c r="AC132" s="165"/>
      <c r="AD132" s="176"/>
      <c r="AE132" s="165"/>
      <c r="AF132" s="165"/>
      <c r="AG132" s="165"/>
      <c r="AH132" s="165"/>
      <c r="AI132" s="165"/>
    </row>
    <row r="133" spans="5:35" ht="12.75">
      <c r="E133" s="165"/>
      <c r="F133" s="165"/>
      <c r="G133" s="165"/>
      <c r="H133" s="178"/>
      <c r="I133" s="165"/>
      <c r="N133" s="178"/>
      <c r="O133" s="165"/>
      <c r="T133" s="188"/>
      <c r="U133" s="189"/>
      <c r="V133" s="190" t="s">
        <v>261</v>
      </c>
      <c r="W133" s="167" t="s">
        <v>179</v>
      </c>
      <c r="X133" s="168">
        <v>0</v>
      </c>
      <c r="AA133" s="176"/>
      <c r="AB133" s="165"/>
      <c r="AC133" s="165"/>
      <c r="AD133" s="176"/>
      <c r="AE133" s="165"/>
      <c r="AF133" s="165"/>
      <c r="AG133" s="165"/>
      <c r="AH133" s="165"/>
      <c r="AI133" s="165"/>
    </row>
    <row r="134" spans="5:35" ht="12.75">
      <c r="E134" s="165"/>
      <c r="F134" s="165"/>
      <c r="G134" s="165"/>
      <c r="H134" s="178"/>
      <c r="I134" s="165"/>
      <c r="N134" s="178"/>
      <c r="O134" s="165"/>
      <c r="T134" s="165"/>
      <c r="U134" s="191"/>
      <c r="W134" s="158" t="s">
        <v>166</v>
      </c>
      <c r="AA134" s="176"/>
      <c r="AB134" s="165"/>
      <c r="AC134" s="165"/>
      <c r="AD134" s="176"/>
      <c r="AE134" s="165"/>
      <c r="AF134" s="165"/>
      <c r="AG134" s="165"/>
      <c r="AH134" s="165"/>
      <c r="AI134" s="165"/>
    </row>
    <row r="135" spans="5:35" ht="12.75">
      <c r="E135" s="165"/>
      <c r="F135" s="165"/>
      <c r="G135" s="165"/>
      <c r="H135" s="178"/>
      <c r="I135" s="165"/>
      <c r="N135" s="178"/>
      <c r="O135" s="165"/>
      <c r="T135" s="165"/>
      <c r="U135" s="165"/>
      <c r="Z135" s="186"/>
      <c r="AA135" s="176"/>
      <c r="AB135" s="165"/>
      <c r="AC135" s="199"/>
      <c r="AD135" s="200"/>
      <c r="AE135" s="165"/>
      <c r="AF135" s="165"/>
      <c r="AG135" s="165"/>
      <c r="AH135" s="165"/>
      <c r="AI135" s="165"/>
    </row>
    <row r="136" spans="5:35" ht="12.75">
      <c r="E136" s="165"/>
      <c r="F136" s="165"/>
      <c r="G136" s="165"/>
      <c r="H136" s="195"/>
      <c r="I136" s="196"/>
      <c r="K136" s="168"/>
      <c r="L136" s="167" t="str">
        <f>IF(N130=N142,"",IF(N130&gt;N142,O130,O142))</f>
        <v>BLANC</v>
      </c>
      <c r="N136" s="178"/>
      <c r="O136" s="186">
        <v>53</v>
      </c>
      <c r="T136" s="215"/>
      <c r="Z136" s="186">
        <v>42</v>
      </c>
      <c r="AA136" s="176" t="s">
        <v>262</v>
      </c>
      <c r="AC136" s="167" t="str">
        <f>IF(AA130=AA142,"",IF(AA130&gt;AA142,Z130,Z142))</f>
        <v>MONTMAYEUR</v>
      </c>
      <c r="AD136" s="168">
        <v>0</v>
      </c>
      <c r="AE136" s="165"/>
      <c r="AF136" s="188"/>
      <c r="AG136" s="165"/>
      <c r="AH136" s="165"/>
      <c r="AI136" s="165"/>
    </row>
    <row r="137" spans="5:35" ht="12.75">
      <c r="E137" s="165"/>
      <c r="F137" s="165"/>
      <c r="G137" s="165"/>
      <c r="H137" s="168">
        <v>2</v>
      </c>
      <c r="I137" s="167" t="str">
        <f>IF(K136=K138,"",IF(K136&gt;K138,L136,L138))</f>
        <v>DEMONET</v>
      </c>
      <c r="K137" s="180"/>
      <c r="L137" s="158">
        <v>67</v>
      </c>
      <c r="N137" s="178"/>
      <c r="O137" s="165"/>
      <c r="T137" s="167"/>
      <c r="U137" s="168"/>
      <c r="X137" s="165"/>
      <c r="Z137" s="186"/>
      <c r="AA137" s="176"/>
      <c r="AB137" s="191"/>
      <c r="AC137" s="188"/>
      <c r="AD137" s="188"/>
      <c r="AE137" s="165"/>
      <c r="AF137" s="165"/>
      <c r="AG137" s="165"/>
      <c r="AH137" s="165"/>
      <c r="AI137" s="165"/>
    </row>
    <row r="138" spans="5:35" ht="12.75">
      <c r="E138" s="165"/>
      <c r="F138" s="165"/>
      <c r="G138" s="165"/>
      <c r="H138" s="165"/>
      <c r="I138" s="184"/>
      <c r="K138" s="168">
        <v>2</v>
      </c>
      <c r="L138" s="185" t="str">
        <f>IF(AA154=AA166,"",IF(AA154&lt;AA166,Z154,Z166))</f>
        <v>DEMONET</v>
      </c>
      <c r="M138" s="157" t="s">
        <v>263</v>
      </c>
      <c r="N138" s="178"/>
      <c r="O138" s="165"/>
      <c r="T138" s="173"/>
      <c r="U138" s="171"/>
      <c r="Z138" s="186"/>
      <c r="AA138" s="176"/>
      <c r="AB138" s="165"/>
      <c r="AC138" s="165"/>
      <c r="AD138" s="165"/>
      <c r="AE138" s="165"/>
      <c r="AF138" s="165"/>
      <c r="AG138" s="165"/>
      <c r="AH138" s="165"/>
      <c r="AI138" s="165"/>
    </row>
    <row r="139" spans="5:35" ht="12.75">
      <c r="E139" s="165"/>
      <c r="F139" s="165"/>
      <c r="G139" s="165"/>
      <c r="H139" s="165"/>
      <c r="N139" s="178"/>
      <c r="O139" s="165"/>
      <c r="T139" s="173"/>
      <c r="U139" s="174"/>
      <c r="V139" s="158"/>
      <c r="X139" s="165"/>
      <c r="Z139" s="186"/>
      <c r="AA139" s="176"/>
      <c r="AB139" s="165"/>
      <c r="AC139" s="165"/>
      <c r="AD139" s="165"/>
      <c r="AE139" s="165"/>
      <c r="AF139" s="165"/>
      <c r="AG139" s="165"/>
      <c r="AH139" s="165"/>
      <c r="AI139" s="165"/>
    </row>
    <row r="140" spans="5:35" ht="12.75">
      <c r="E140" s="165"/>
      <c r="F140" s="165"/>
      <c r="G140" s="165"/>
      <c r="H140" s="165"/>
      <c r="N140" s="178"/>
      <c r="O140" s="165"/>
      <c r="T140" s="175">
        <v>12</v>
      </c>
      <c r="U140" s="206" t="s">
        <v>264</v>
      </c>
      <c r="W140" s="167" t="s">
        <v>204</v>
      </c>
      <c r="X140" s="168">
        <v>0</v>
      </c>
      <c r="Z140" s="186"/>
      <c r="AA140" s="176"/>
      <c r="AB140" s="165"/>
      <c r="AC140" s="165"/>
      <c r="AD140" s="165"/>
      <c r="AE140" s="165"/>
      <c r="AF140" s="165"/>
      <c r="AG140" s="165"/>
      <c r="AH140" s="165"/>
      <c r="AI140" s="165"/>
    </row>
    <row r="141" spans="5:35" ht="12.75">
      <c r="E141" s="165"/>
      <c r="F141" s="165"/>
      <c r="G141" s="165"/>
      <c r="H141" s="165"/>
      <c r="N141" s="195"/>
      <c r="O141" s="196"/>
      <c r="Q141" s="168">
        <v>2</v>
      </c>
      <c r="R141" s="185" t="s">
        <v>204</v>
      </c>
      <c r="T141" s="178"/>
      <c r="U141" s="176"/>
      <c r="W141" s="179"/>
      <c r="X141" s="176"/>
      <c r="AA141" s="182"/>
      <c r="AF141" s="165"/>
      <c r="AG141" s="165"/>
      <c r="AH141" s="165"/>
      <c r="AI141" s="165"/>
    </row>
    <row r="142" spans="5:35" ht="12.75">
      <c r="E142" s="165"/>
      <c r="F142" s="165"/>
      <c r="G142" s="165"/>
      <c r="H142" s="165"/>
      <c r="N142" s="168">
        <v>0</v>
      </c>
      <c r="O142" s="167" t="str">
        <f>IF(Q141=Q143,"",IF(Q141&gt;Q143,R141,R143))</f>
        <v>BLANC</v>
      </c>
      <c r="Q142" s="180"/>
      <c r="R142" s="158">
        <v>35</v>
      </c>
      <c r="T142" s="175"/>
      <c r="U142" s="182"/>
      <c r="W142" s="186">
        <v>24</v>
      </c>
      <c r="X142" s="176" t="s">
        <v>255</v>
      </c>
      <c r="Z142" s="167" t="str">
        <f>IF(X140=X145,"",IF(X140&gt;X145,W140,W145))</f>
        <v>SAVONET</v>
      </c>
      <c r="AA142" s="168">
        <v>0</v>
      </c>
      <c r="AF142" s="165"/>
      <c r="AG142" s="165"/>
      <c r="AH142" s="165"/>
      <c r="AI142" s="165"/>
    </row>
    <row r="143" spans="5:35" ht="12.75">
      <c r="E143" s="165"/>
      <c r="F143" s="165"/>
      <c r="G143" s="165"/>
      <c r="H143" s="165"/>
      <c r="N143" s="165"/>
      <c r="Q143" s="168">
        <v>0</v>
      </c>
      <c r="R143" s="167" t="str">
        <f>IF(X116=X121,"",IF(X116&lt;X121,W116,W121))</f>
        <v>BLANC</v>
      </c>
      <c r="S143" s="157" t="s">
        <v>254</v>
      </c>
      <c r="T143" s="167"/>
      <c r="U143" s="168"/>
      <c r="W143" s="186"/>
      <c r="X143" s="176"/>
      <c r="AF143" s="165"/>
      <c r="AG143" s="165"/>
      <c r="AH143" s="165"/>
      <c r="AI143" s="165"/>
    </row>
    <row r="144" spans="5:35" ht="12.75">
      <c r="E144" s="165"/>
      <c r="F144" s="165"/>
      <c r="G144" s="165"/>
      <c r="H144" s="165"/>
      <c r="T144" s="188"/>
      <c r="U144" s="165"/>
      <c r="W144" s="186"/>
      <c r="X144" s="176"/>
      <c r="AF144" s="165"/>
      <c r="AG144" s="165"/>
      <c r="AH144" s="165"/>
      <c r="AI144" s="165"/>
    </row>
    <row r="145" spans="5:35" ht="12.75">
      <c r="E145" s="165"/>
      <c r="F145" s="165"/>
      <c r="G145" s="165"/>
      <c r="H145" s="165"/>
      <c r="T145" s="188"/>
      <c r="U145" s="189"/>
      <c r="V145" s="190" t="s">
        <v>265</v>
      </c>
      <c r="W145" s="185" t="s">
        <v>124</v>
      </c>
      <c r="X145" s="168">
        <v>2</v>
      </c>
      <c r="AF145" s="186"/>
      <c r="AG145" s="165"/>
      <c r="AH145" s="165"/>
      <c r="AI145" s="188"/>
    </row>
    <row r="146" spans="5:35" ht="12.75">
      <c r="E146" s="201"/>
      <c r="F146" s="201"/>
      <c r="G146" s="201"/>
      <c r="H146" s="201"/>
      <c r="I146" s="202"/>
      <c r="J146" s="202"/>
      <c r="K146" s="202"/>
      <c r="L146" s="202"/>
      <c r="M146" s="202"/>
      <c r="N146" s="202"/>
      <c r="O146" s="202"/>
      <c r="P146" s="202"/>
      <c r="Q146" s="202"/>
      <c r="R146" s="203"/>
      <c r="S146" s="202"/>
      <c r="T146" s="201"/>
      <c r="U146" s="204"/>
      <c r="V146" s="202"/>
      <c r="W146" s="203"/>
      <c r="X146" s="202"/>
      <c r="Y146" s="202"/>
      <c r="Z146" s="203"/>
      <c r="AA146" s="202"/>
      <c r="AB146" s="202"/>
      <c r="AC146" s="202"/>
      <c r="AD146" s="202"/>
      <c r="AE146" s="202"/>
      <c r="AF146" s="205"/>
      <c r="AG146" s="201"/>
      <c r="AH146" s="201"/>
      <c r="AI146" s="165"/>
    </row>
    <row r="147" spans="3:35" ht="12.75">
      <c r="C147" s="212"/>
      <c r="D147" s="209"/>
      <c r="E147" s="211"/>
      <c r="F147" s="212"/>
      <c r="G147" s="211"/>
      <c r="H147" s="211"/>
      <c r="I147" s="212"/>
      <c r="J147" s="209"/>
      <c r="K147" s="209"/>
      <c r="L147" s="212"/>
      <c r="M147" s="209"/>
      <c r="N147" s="209"/>
      <c r="O147" s="212"/>
      <c r="P147" s="209"/>
      <c r="Q147" s="209"/>
      <c r="R147" s="212"/>
      <c r="S147" s="209"/>
      <c r="T147" s="212"/>
      <c r="U147" s="191"/>
      <c r="V147" s="209"/>
      <c r="W147" s="212"/>
      <c r="X147" s="209"/>
      <c r="Y147" s="209"/>
      <c r="Z147" s="212"/>
      <c r="AA147" s="209"/>
      <c r="AB147" s="209"/>
      <c r="AC147" s="212"/>
      <c r="AF147" s="165"/>
      <c r="AG147" s="165"/>
      <c r="AH147" s="165"/>
      <c r="AI147" s="165"/>
    </row>
    <row r="148" spans="3:35" ht="12.75">
      <c r="C148" s="212"/>
      <c r="D148" s="209"/>
      <c r="E148" s="211"/>
      <c r="F148" s="212"/>
      <c r="G148" s="211"/>
      <c r="H148" s="211"/>
      <c r="I148" s="212"/>
      <c r="J148" s="209"/>
      <c r="K148" s="209"/>
      <c r="L148" s="212"/>
      <c r="M148" s="209"/>
      <c r="N148" s="209"/>
      <c r="O148" s="212"/>
      <c r="P148" s="209"/>
      <c r="Q148" s="209"/>
      <c r="R148" s="212"/>
      <c r="S148" s="209"/>
      <c r="T148" s="215"/>
      <c r="U148" s="211"/>
      <c r="V148" s="209"/>
      <c r="W148" s="212"/>
      <c r="X148" s="209"/>
      <c r="Y148" s="209"/>
      <c r="Z148" s="212"/>
      <c r="AA148" s="209"/>
      <c r="AB148" s="209"/>
      <c r="AC148" s="212"/>
      <c r="AF148" s="165"/>
      <c r="AG148" s="165"/>
      <c r="AH148" s="165"/>
      <c r="AI148" s="165"/>
    </row>
    <row r="149" spans="5:35" ht="12.75">
      <c r="E149" s="165"/>
      <c r="F149" s="165"/>
      <c r="G149" s="165"/>
      <c r="H149" s="165"/>
      <c r="T149" s="216"/>
      <c r="U149" s="167"/>
      <c r="X149" s="165"/>
      <c r="AF149" s="165"/>
      <c r="AG149" s="165"/>
      <c r="AH149" s="165"/>
      <c r="AI149" s="165"/>
    </row>
    <row r="150" spans="5:35" ht="12.75">
      <c r="E150" s="165"/>
      <c r="F150" s="165"/>
      <c r="G150" s="165"/>
      <c r="H150" s="165"/>
      <c r="T150" s="178"/>
      <c r="U150" s="217"/>
      <c r="AF150" s="165"/>
      <c r="AG150" s="165"/>
      <c r="AH150" s="165"/>
      <c r="AI150" s="165"/>
    </row>
    <row r="151" spans="5:35" ht="12.75">
      <c r="E151" s="165"/>
      <c r="F151" s="165"/>
      <c r="G151" s="165"/>
      <c r="H151" s="165"/>
      <c r="T151" s="218"/>
      <c r="U151" s="194"/>
      <c r="V151" s="158"/>
      <c r="W151" s="158" t="s">
        <v>14</v>
      </c>
      <c r="X151" s="165"/>
      <c r="AF151" s="165"/>
      <c r="AG151" s="165"/>
      <c r="AH151" s="165"/>
      <c r="AI151" s="165"/>
    </row>
    <row r="152" spans="5:35" ht="12.75">
      <c r="E152" s="165"/>
      <c r="F152" s="165"/>
      <c r="G152" s="165"/>
      <c r="H152" s="165"/>
      <c r="T152" s="175">
        <v>36</v>
      </c>
      <c r="U152" s="197" t="s">
        <v>266</v>
      </c>
      <c r="W152" s="219" t="s">
        <v>175</v>
      </c>
      <c r="X152" s="167">
        <v>2</v>
      </c>
      <c r="AF152" s="165"/>
      <c r="AG152" s="165"/>
      <c r="AH152" s="165"/>
      <c r="AI152" s="165"/>
    </row>
    <row r="153" spans="5:35" ht="12.75">
      <c r="E153" s="165"/>
      <c r="F153" s="165"/>
      <c r="G153" s="165"/>
      <c r="H153" s="165"/>
      <c r="Q153" s="168"/>
      <c r="R153" s="167" t="s">
        <v>204</v>
      </c>
      <c r="T153" s="178"/>
      <c r="U153" s="197"/>
      <c r="V153" s="165"/>
      <c r="W153" s="184"/>
      <c r="X153" s="217"/>
      <c r="Z153" s="158" t="s">
        <v>242</v>
      </c>
      <c r="AF153" s="165"/>
      <c r="AG153" s="165"/>
      <c r="AH153" s="165"/>
      <c r="AI153" s="165"/>
    </row>
    <row r="154" spans="5:35" ht="12.75">
      <c r="E154" s="165"/>
      <c r="F154" s="165"/>
      <c r="G154" s="165"/>
      <c r="H154" s="165"/>
      <c r="N154" s="168">
        <v>2</v>
      </c>
      <c r="O154" s="185" t="str">
        <f>IF(Q153=Q155,"",IF(Q153&gt;Q155,R153,R155))</f>
        <v>VINCENT</v>
      </c>
      <c r="Q154" s="180"/>
      <c r="R154" s="158">
        <v>47</v>
      </c>
      <c r="T154" s="178"/>
      <c r="U154" s="220"/>
      <c r="V154" s="165"/>
      <c r="W154" s="189">
        <v>43</v>
      </c>
      <c r="X154" s="194" t="s">
        <v>267</v>
      </c>
      <c r="Z154" s="167" t="str">
        <f>IF(X152=X157,"",IF(X152&gt;X157,W152,W157))</f>
        <v>DEMONET</v>
      </c>
      <c r="AA154" s="168">
        <v>0</v>
      </c>
      <c r="AB154" s="165"/>
      <c r="AC154" s="165"/>
      <c r="AD154" s="165"/>
      <c r="AE154" s="165"/>
      <c r="AF154" s="165"/>
      <c r="AG154" s="165"/>
      <c r="AH154" s="165"/>
      <c r="AI154" s="165"/>
    </row>
    <row r="155" spans="5:35" ht="12.75">
      <c r="E155" s="165"/>
      <c r="F155" s="165"/>
      <c r="G155" s="165"/>
      <c r="H155" s="165"/>
      <c r="N155" s="183"/>
      <c r="O155" s="184"/>
      <c r="Q155" s="168">
        <v>2</v>
      </c>
      <c r="R155" s="185" t="str">
        <f>IF(X176=X181,"",IF(X176&lt;X181,W176,W181))</f>
        <v>VINCENT</v>
      </c>
      <c r="S155" s="157" t="s">
        <v>268</v>
      </c>
      <c r="T155" s="216"/>
      <c r="U155" s="167"/>
      <c r="V155" s="165"/>
      <c r="W155" s="165"/>
      <c r="X155" s="197"/>
      <c r="AA155" s="171"/>
      <c r="AB155" s="165"/>
      <c r="AC155" s="165"/>
      <c r="AD155" s="165"/>
      <c r="AE155" s="165"/>
      <c r="AF155" s="165"/>
      <c r="AG155" s="165"/>
      <c r="AH155" s="165"/>
      <c r="AI155" s="165"/>
    </row>
    <row r="156" spans="5:35" ht="12.75">
      <c r="E156" s="165"/>
      <c r="F156" s="165"/>
      <c r="G156" s="165"/>
      <c r="H156" s="165"/>
      <c r="N156" s="178"/>
      <c r="O156" s="165"/>
      <c r="T156" s="188"/>
      <c r="U156" s="165"/>
      <c r="V156" s="165"/>
      <c r="W156" s="165"/>
      <c r="X156" s="220"/>
      <c r="AA156" s="176"/>
      <c r="AB156" s="165"/>
      <c r="AC156" s="165"/>
      <c r="AD156" s="165"/>
      <c r="AE156" s="165"/>
      <c r="AF156" s="165"/>
      <c r="AG156" s="165"/>
      <c r="AH156" s="165"/>
      <c r="AI156" s="165"/>
    </row>
    <row r="157" spans="5:35" ht="12.75">
      <c r="E157" s="165"/>
      <c r="F157" s="165"/>
      <c r="G157" s="165"/>
      <c r="H157" s="165"/>
      <c r="N157" s="178"/>
      <c r="O157" s="165"/>
      <c r="T157" s="188"/>
      <c r="U157" s="189"/>
      <c r="V157" s="190" t="s">
        <v>269</v>
      </c>
      <c r="W157" s="168" t="s">
        <v>213</v>
      </c>
      <c r="X157" s="167">
        <v>1</v>
      </c>
      <c r="AA157" s="176"/>
      <c r="AB157" s="165"/>
      <c r="AC157" s="165"/>
      <c r="AD157" s="165"/>
      <c r="AE157" s="165"/>
      <c r="AF157" s="165"/>
      <c r="AG157" s="165"/>
      <c r="AH157" s="165"/>
      <c r="AI157" s="165"/>
    </row>
    <row r="158" spans="5:35" ht="12.75">
      <c r="E158" s="165"/>
      <c r="F158" s="165"/>
      <c r="G158" s="165"/>
      <c r="H158" s="165"/>
      <c r="N158" s="178"/>
      <c r="O158" s="165"/>
      <c r="T158" s="165"/>
      <c r="U158" s="191"/>
      <c r="W158" s="157"/>
      <c r="AA158" s="176"/>
      <c r="AB158" s="165"/>
      <c r="AC158" s="165"/>
      <c r="AD158" s="165"/>
      <c r="AE158" s="165"/>
      <c r="AF158" s="165"/>
      <c r="AG158" s="165"/>
      <c r="AH158" s="165"/>
      <c r="AI158" s="165"/>
    </row>
    <row r="159" spans="5:35" ht="12.75">
      <c r="E159" s="165"/>
      <c r="F159" s="165"/>
      <c r="G159" s="165"/>
      <c r="H159" s="165"/>
      <c r="N159" s="178"/>
      <c r="O159" s="165"/>
      <c r="T159" s="165"/>
      <c r="U159" s="165"/>
      <c r="Z159" s="186"/>
      <c r="AA159" s="176"/>
      <c r="AB159" s="165"/>
      <c r="AC159" s="188"/>
      <c r="AD159" s="188"/>
      <c r="AE159" s="165"/>
      <c r="AF159" s="165"/>
      <c r="AG159" s="165"/>
      <c r="AH159" s="165"/>
      <c r="AI159" s="165"/>
    </row>
    <row r="160" spans="5:35" ht="12.75">
      <c r="E160" s="165"/>
      <c r="F160" s="165"/>
      <c r="G160" s="165"/>
      <c r="H160" s="165"/>
      <c r="K160" s="168">
        <v>2</v>
      </c>
      <c r="L160" s="185" t="str">
        <f>IF(N154=N166,"",IF(N154&gt;N166,O154,O166))</f>
        <v>VINCENT</v>
      </c>
      <c r="N160" s="178"/>
      <c r="O160" s="186">
        <v>54</v>
      </c>
      <c r="T160" s="215"/>
      <c r="Z160" s="186">
        <v>56</v>
      </c>
      <c r="AA160" s="176" t="s">
        <v>263</v>
      </c>
      <c r="AC160" s="185" t="str">
        <f>IF(AA154=AA166,"",IF(AA154&gt;AA166,Z154,Z166))</f>
        <v>LAHILLA</v>
      </c>
      <c r="AD160" s="168">
        <v>2</v>
      </c>
      <c r="AE160" s="165"/>
      <c r="AF160" s="165"/>
      <c r="AG160" s="165"/>
      <c r="AH160" s="165"/>
      <c r="AI160" s="165"/>
    </row>
    <row r="161" spans="5:35" ht="12.75">
      <c r="E161" s="165"/>
      <c r="F161" s="165"/>
      <c r="G161" s="165"/>
      <c r="H161" s="168">
        <v>0</v>
      </c>
      <c r="I161" s="167" t="str">
        <f>IF(K160=K162,"",IF(K160&gt;K162,L160,L162))</f>
        <v>VINCENT</v>
      </c>
      <c r="K161" s="180"/>
      <c r="L161" s="158">
        <v>68</v>
      </c>
      <c r="N161" s="178"/>
      <c r="O161" s="165"/>
      <c r="T161" s="216"/>
      <c r="U161" s="167">
        <v>2</v>
      </c>
      <c r="X161" s="165"/>
      <c r="Z161" s="186"/>
      <c r="AA161" s="176"/>
      <c r="AB161" s="191"/>
      <c r="AC161" s="192"/>
      <c r="AD161" s="193"/>
      <c r="AE161" s="165"/>
      <c r="AF161" s="188"/>
      <c r="AI161" s="165"/>
    </row>
    <row r="162" spans="5:35" ht="12.75">
      <c r="E162" s="165"/>
      <c r="F162" s="165"/>
      <c r="G162" s="165"/>
      <c r="H162" s="183"/>
      <c r="I162" s="184"/>
      <c r="K162" s="168">
        <v>0</v>
      </c>
      <c r="L162" s="167" t="str">
        <f>IF(AA130=AA142,"",IF(AA130&lt;AA142,Z130,Z142))</f>
        <v>SAVONET</v>
      </c>
      <c r="M162" s="157" t="s">
        <v>262</v>
      </c>
      <c r="N162" s="178"/>
      <c r="O162" s="165"/>
      <c r="T162" s="183"/>
      <c r="U162" s="217"/>
      <c r="Z162" s="186"/>
      <c r="AA162" s="176"/>
      <c r="AB162" s="165"/>
      <c r="AC162" s="165"/>
      <c r="AD162" s="176"/>
      <c r="AE162" s="165"/>
      <c r="AF162" s="165"/>
      <c r="AI162" s="165"/>
    </row>
    <row r="163" spans="5:35" ht="12.75">
      <c r="E163" s="165"/>
      <c r="F163" s="165"/>
      <c r="G163" s="165"/>
      <c r="H163" s="178"/>
      <c r="I163" s="165"/>
      <c r="N163" s="178"/>
      <c r="O163" s="165"/>
      <c r="T163" s="218"/>
      <c r="U163" s="194"/>
      <c r="V163" s="158"/>
      <c r="X163" s="165"/>
      <c r="Z163" s="186"/>
      <c r="AA163" s="176"/>
      <c r="AB163" s="165"/>
      <c r="AC163" s="165"/>
      <c r="AD163" s="176"/>
      <c r="AE163" s="165"/>
      <c r="AF163" s="165"/>
      <c r="AI163" s="165"/>
    </row>
    <row r="164" spans="5:35" ht="12.75">
      <c r="E164" s="165"/>
      <c r="F164" s="165"/>
      <c r="G164" s="165"/>
      <c r="H164" s="178"/>
      <c r="I164" s="165"/>
      <c r="N164" s="178"/>
      <c r="O164" s="165"/>
      <c r="T164" s="175"/>
      <c r="U164" s="197" t="s">
        <v>270</v>
      </c>
      <c r="W164" s="167" t="s">
        <v>204</v>
      </c>
      <c r="X164" s="168">
        <v>0</v>
      </c>
      <c r="Z164" s="186"/>
      <c r="AA164" s="176"/>
      <c r="AB164" s="165"/>
      <c r="AC164" s="165"/>
      <c r="AD164" s="176"/>
      <c r="AE164" s="165"/>
      <c r="AF164" s="165"/>
      <c r="AI164" s="165"/>
    </row>
    <row r="165" spans="5:35" ht="12.75">
      <c r="E165" s="165"/>
      <c r="F165" s="165"/>
      <c r="G165" s="165"/>
      <c r="H165" s="178"/>
      <c r="I165" s="165"/>
      <c r="N165" s="195"/>
      <c r="O165" s="196"/>
      <c r="Q165" s="168">
        <v>0</v>
      </c>
      <c r="R165" s="167"/>
      <c r="T165" s="178"/>
      <c r="U165" s="197"/>
      <c r="W165" s="179"/>
      <c r="X165" s="171"/>
      <c r="AA165" s="182"/>
      <c r="AC165" s="165"/>
      <c r="AD165" s="176"/>
      <c r="AE165" s="165"/>
      <c r="AF165" s="165"/>
      <c r="AI165" s="165"/>
    </row>
    <row r="166" spans="5:35" ht="12.75">
      <c r="E166" s="165"/>
      <c r="F166" s="165"/>
      <c r="G166" s="165"/>
      <c r="H166" s="178"/>
      <c r="I166" s="165"/>
      <c r="N166" s="168"/>
      <c r="O166" s="167" t="str">
        <f>IF(Q165=Q167,"",IF(Q165&gt;Q167,R165,R167))</f>
        <v>BLANC</v>
      </c>
      <c r="Q166" s="180"/>
      <c r="T166" s="195"/>
      <c r="U166" s="220"/>
      <c r="W166" s="186">
        <v>44</v>
      </c>
      <c r="X166" s="176" t="s">
        <v>271</v>
      </c>
      <c r="Z166" s="185" t="str">
        <f>IF(X164=X169,"",IF(X164&gt;X169,W164,W169))</f>
        <v>LAHILLA</v>
      </c>
      <c r="AA166" s="168">
        <v>2</v>
      </c>
      <c r="AC166" s="165"/>
      <c r="AD166" s="176"/>
      <c r="AE166" s="165"/>
      <c r="AF166" s="165"/>
      <c r="AI166" s="165"/>
    </row>
    <row r="167" spans="5:35" ht="12.75">
      <c r="E167" s="165"/>
      <c r="F167" s="165"/>
      <c r="G167" s="165"/>
      <c r="H167" s="178"/>
      <c r="I167" s="165"/>
      <c r="N167" s="165"/>
      <c r="Q167" s="168">
        <v>2</v>
      </c>
      <c r="R167" s="185" t="str">
        <f>IF(X188=X193,"",IF(X188&lt;X193,W188,W193))</f>
        <v>BLANC</v>
      </c>
      <c r="S167" s="157" t="s">
        <v>272</v>
      </c>
      <c r="T167" s="216"/>
      <c r="U167" s="167"/>
      <c r="W167" s="186"/>
      <c r="X167" s="176"/>
      <c r="AC167" s="165"/>
      <c r="AD167" s="176"/>
      <c r="AI167" s="165"/>
    </row>
    <row r="168" spans="5:35" ht="12.75">
      <c r="E168" s="165"/>
      <c r="F168" s="165"/>
      <c r="G168" s="165"/>
      <c r="H168" s="178"/>
      <c r="I168" s="165"/>
      <c r="T168" s="188"/>
      <c r="U168" s="165"/>
      <c r="W168" s="186"/>
      <c r="X168" s="182"/>
      <c r="AC168" s="165"/>
      <c r="AD168" s="176"/>
      <c r="AI168" s="165"/>
    </row>
    <row r="169" spans="5:35" ht="12.75">
      <c r="E169" s="165"/>
      <c r="F169" s="165"/>
      <c r="G169" s="165"/>
      <c r="H169" s="178"/>
      <c r="I169" s="165"/>
      <c r="T169" s="188"/>
      <c r="U169" s="189"/>
      <c r="V169" s="190" t="s">
        <v>273</v>
      </c>
      <c r="W169" s="185" t="s">
        <v>185</v>
      </c>
      <c r="X169" s="168">
        <v>2</v>
      </c>
      <c r="AC169" s="165"/>
      <c r="AD169" s="176"/>
      <c r="AF169" s="165"/>
      <c r="AG169" s="165"/>
      <c r="AH169" s="165"/>
      <c r="AI169" s="165"/>
    </row>
    <row r="170" spans="5:35" ht="12.75">
      <c r="E170" s="165"/>
      <c r="F170" s="165"/>
      <c r="G170" s="165"/>
      <c r="H170" s="178"/>
      <c r="I170" s="165"/>
      <c r="T170" s="165"/>
      <c r="U170" s="191"/>
      <c r="AC170" s="165"/>
      <c r="AD170" s="176"/>
      <c r="AF170" s="165"/>
      <c r="AG170" s="165"/>
      <c r="AH170" s="165"/>
      <c r="AI170" s="165"/>
    </row>
    <row r="171" spans="5:35" ht="12.75">
      <c r="E171" s="168">
        <v>1</v>
      </c>
      <c r="F171" s="167" t="str">
        <f>IF(H161=H185,"",IF(H161&gt;H185,I161,I185))</f>
        <v>VALLUIS</v>
      </c>
      <c r="H171" s="173"/>
      <c r="I171" s="186">
        <v>73</v>
      </c>
      <c r="T171" s="165"/>
      <c r="U171" s="165"/>
      <c r="AC171" s="186"/>
      <c r="AD171" s="197"/>
      <c r="AF171" s="188"/>
      <c r="AG171" s="189"/>
      <c r="AH171" s="165"/>
      <c r="AI171" s="165"/>
    </row>
    <row r="172" spans="2:35" ht="12.75">
      <c r="B172" s="157" t="s">
        <v>274</v>
      </c>
      <c r="C172" s="167" t="str">
        <f>IF(E171=E173,"",IF(E171&gt;E173,F171,F173))</f>
        <v>CHOUILLIER</v>
      </c>
      <c r="E172" s="180"/>
      <c r="F172" s="158">
        <v>77</v>
      </c>
      <c r="G172" s="165"/>
      <c r="H172" s="175"/>
      <c r="I172" s="186"/>
      <c r="T172" s="215"/>
      <c r="AC172" s="165"/>
      <c r="AD172" s="176"/>
      <c r="AE172" s="165"/>
      <c r="AF172" s="165"/>
      <c r="AG172" s="165"/>
      <c r="AH172" s="165"/>
      <c r="AI172" s="165"/>
    </row>
    <row r="173" spans="5:35" ht="12.75">
      <c r="E173" s="221">
        <v>2</v>
      </c>
      <c r="F173" s="167" t="str">
        <f>IF(AD160=AD184,"",IF(AD160&lt;AD184,AC160,AC184))</f>
        <v>CHOUILLIER</v>
      </c>
      <c r="G173" s="198" t="s">
        <v>275</v>
      </c>
      <c r="H173" s="173"/>
      <c r="I173" s="186"/>
      <c r="T173" s="167"/>
      <c r="U173" s="168">
        <v>2</v>
      </c>
      <c r="X173" s="165"/>
      <c r="AC173" s="186">
        <v>61</v>
      </c>
      <c r="AD173" s="176" t="s">
        <v>275</v>
      </c>
      <c r="AF173" s="167" t="str">
        <f>IF(AD160=AD184,"",IF(AD160&gt;AD184,AC160,AC184))</f>
        <v>LAHILLA</v>
      </c>
      <c r="AG173" s="165"/>
      <c r="AH173" s="165" t="s">
        <v>276</v>
      </c>
      <c r="AI173" s="165"/>
    </row>
    <row r="174" spans="5:35" ht="12.75">
      <c r="E174" s="189"/>
      <c r="F174" s="189"/>
      <c r="G174" s="189"/>
      <c r="H174" s="178"/>
      <c r="I174" s="165"/>
      <c r="T174" s="173"/>
      <c r="U174" s="171"/>
      <c r="AC174" s="165"/>
      <c r="AD174" s="176"/>
      <c r="AF174" s="165"/>
      <c r="AG174" s="165"/>
      <c r="AH174" s="165"/>
      <c r="AI174" s="165"/>
    </row>
    <row r="175" spans="5:35" ht="12.75">
      <c r="E175" s="165"/>
      <c r="F175" s="165"/>
      <c r="G175" s="165"/>
      <c r="H175" s="178"/>
      <c r="I175" s="165"/>
      <c r="T175" s="173"/>
      <c r="U175" s="174"/>
      <c r="V175" s="158"/>
      <c r="W175" s="158" t="s">
        <v>14</v>
      </c>
      <c r="X175" s="165"/>
      <c r="AC175" s="165"/>
      <c r="AD175" s="176"/>
      <c r="AF175" s="165"/>
      <c r="AG175" s="165"/>
      <c r="AH175" s="165"/>
      <c r="AI175" s="165"/>
    </row>
    <row r="176" spans="5:35" ht="12.75">
      <c r="E176" s="165"/>
      <c r="F176" s="165"/>
      <c r="G176" s="165"/>
      <c r="H176" s="178"/>
      <c r="I176" s="165"/>
      <c r="T176" s="175"/>
      <c r="U176" s="206" t="s">
        <v>277</v>
      </c>
      <c r="W176" s="185" t="s">
        <v>205</v>
      </c>
      <c r="X176" s="168">
        <v>2</v>
      </c>
      <c r="AC176" s="165"/>
      <c r="AD176" s="176"/>
      <c r="AF176" s="165"/>
      <c r="AG176" s="165"/>
      <c r="AH176" s="165"/>
      <c r="AI176" s="165"/>
    </row>
    <row r="177" spans="5:35" ht="12.75">
      <c r="E177" s="165"/>
      <c r="F177" s="165"/>
      <c r="G177" s="165"/>
      <c r="H177" s="178"/>
      <c r="I177" s="165"/>
      <c r="Q177" s="168"/>
      <c r="R177" s="167" t="s">
        <v>204</v>
      </c>
      <c r="T177" s="178"/>
      <c r="U177" s="176"/>
      <c r="W177" s="179"/>
      <c r="X177" s="171"/>
      <c r="Z177" s="158" t="s">
        <v>242</v>
      </c>
      <c r="AC177" s="165"/>
      <c r="AD177" s="176"/>
      <c r="AF177" s="165"/>
      <c r="AG177" s="165"/>
      <c r="AH177" s="165"/>
      <c r="AI177" s="165"/>
    </row>
    <row r="178" spans="5:35" ht="12.75">
      <c r="E178" s="165"/>
      <c r="F178" s="165"/>
      <c r="G178" s="165"/>
      <c r="H178" s="178"/>
      <c r="I178" s="165"/>
      <c r="N178" s="168">
        <v>2</v>
      </c>
      <c r="O178" s="185" t="str">
        <f>IF(Q177=Q179,"",IF(Q177&gt;Q179,R177,R179))</f>
        <v>ROHRBASSER</v>
      </c>
      <c r="Q178" s="180"/>
      <c r="T178" s="213"/>
      <c r="U178" s="182"/>
      <c r="W178" s="186">
        <v>45</v>
      </c>
      <c r="X178" s="176" t="s">
        <v>268</v>
      </c>
      <c r="Z178" s="167" t="str">
        <f>IF(X176=X181,"",IF(X176&gt;X181,W176,W181))</f>
        <v>OGIER</v>
      </c>
      <c r="AA178" s="168"/>
      <c r="AB178" s="165"/>
      <c r="AC178" s="165"/>
      <c r="AD178" s="176"/>
      <c r="AF178" s="165"/>
      <c r="AG178" s="165"/>
      <c r="AH178" s="165"/>
      <c r="AI178" s="165"/>
    </row>
    <row r="179" spans="5:35" ht="12.75">
      <c r="E179" s="165"/>
      <c r="F179" s="165"/>
      <c r="G179" s="165"/>
      <c r="H179" s="178"/>
      <c r="I179" s="165"/>
      <c r="N179" s="183"/>
      <c r="O179" s="184"/>
      <c r="Q179" s="168">
        <v>2</v>
      </c>
      <c r="R179" s="185" t="str">
        <f>IF(X152=X157,"",IF(X152&lt;X157,W152,W157))</f>
        <v>ROHRBASSER</v>
      </c>
      <c r="S179" s="157" t="s">
        <v>267</v>
      </c>
      <c r="T179" s="167"/>
      <c r="U179" s="168"/>
      <c r="W179" s="186"/>
      <c r="X179" s="176"/>
      <c r="AA179" s="171"/>
      <c r="AB179" s="165"/>
      <c r="AC179" s="165"/>
      <c r="AD179" s="176"/>
      <c r="AE179" s="165"/>
      <c r="AF179" s="165"/>
      <c r="AG179" s="165"/>
      <c r="AH179" s="165"/>
      <c r="AI179" s="165"/>
    </row>
    <row r="180" spans="5:35" ht="12.75">
      <c r="E180" s="165"/>
      <c r="F180" s="165"/>
      <c r="G180" s="165"/>
      <c r="H180" s="178"/>
      <c r="I180" s="165"/>
      <c r="N180" s="178"/>
      <c r="O180" s="165"/>
      <c r="T180" s="188"/>
      <c r="U180" s="165"/>
      <c r="V180" s="165"/>
      <c r="W180" s="186"/>
      <c r="X180" s="182"/>
      <c r="AA180" s="176"/>
      <c r="AB180" s="165"/>
      <c r="AC180" s="165"/>
      <c r="AD180" s="176"/>
      <c r="AE180" s="165"/>
      <c r="AF180" s="165"/>
      <c r="AG180" s="165"/>
      <c r="AH180" s="165"/>
      <c r="AI180" s="165"/>
    </row>
    <row r="181" spans="5:35" ht="12.75">
      <c r="E181" s="165"/>
      <c r="F181" s="165"/>
      <c r="G181" s="165"/>
      <c r="H181" s="178"/>
      <c r="I181" s="165"/>
      <c r="N181" s="178"/>
      <c r="O181" s="165"/>
      <c r="T181" s="188"/>
      <c r="U181" s="189"/>
      <c r="V181" s="190" t="s">
        <v>278</v>
      </c>
      <c r="W181" s="167" t="s">
        <v>143</v>
      </c>
      <c r="X181" s="168">
        <v>1</v>
      </c>
      <c r="AA181" s="176"/>
      <c r="AB181" s="165"/>
      <c r="AC181" s="165"/>
      <c r="AD181" s="176"/>
      <c r="AE181" s="165"/>
      <c r="AF181" s="165"/>
      <c r="AG181" s="165"/>
      <c r="AH181" s="165"/>
      <c r="AI181" s="165"/>
    </row>
    <row r="182" spans="5:35" ht="12.75">
      <c r="E182" s="165"/>
      <c r="F182" s="165"/>
      <c r="G182" s="165"/>
      <c r="H182" s="178"/>
      <c r="I182" s="165"/>
      <c r="N182" s="178"/>
      <c r="O182" s="165"/>
      <c r="T182" s="165"/>
      <c r="U182" s="191"/>
      <c r="AA182" s="176"/>
      <c r="AB182" s="165"/>
      <c r="AC182" s="165"/>
      <c r="AD182" s="176"/>
      <c r="AE182" s="165"/>
      <c r="AF182" s="165"/>
      <c r="AG182" s="165"/>
      <c r="AH182" s="165"/>
      <c r="AI182" s="165"/>
    </row>
    <row r="183" spans="5:35" ht="12.75">
      <c r="E183" s="165"/>
      <c r="F183" s="165"/>
      <c r="G183" s="165"/>
      <c r="H183" s="178"/>
      <c r="I183" s="165"/>
      <c r="N183" s="178"/>
      <c r="O183" s="165"/>
      <c r="T183" s="165"/>
      <c r="U183" s="165"/>
      <c r="Z183" s="186"/>
      <c r="AA183" s="176"/>
      <c r="AB183" s="165"/>
      <c r="AC183" s="199"/>
      <c r="AD183" s="200"/>
      <c r="AE183" s="165"/>
      <c r="AF183" s="165"/>
      <c r="AG183" s="165"/>
      <c r="AH183" s="165"/>
      <c r="AI183" s="165"/>
    </row>
    <row r="184" spans="5:35" ht="12.75">
      <c r="E184" s="165"/>
      <c r="F184" s="165"/>
      <c r="G184" s="165"/>
      <c r="H184" s="195"/>
      <c r="I184" s="196"/>
      <c r="K184" s="168">
        <v>0</v>
      </c>
      <c r="L184" s="167" t="str">
        <f>IF(N178=N190,"",IF(N178&gt;N190,O178,O190))</f>
        <v>ROHRBASSER</v>
      </c>
      <c r="N184" s="178"/>
      <c r="O184" s="186">
        <v>55</v>
      </c>
      <c r="T184" s="215"/>
      <c r="Z184" s="186">
        <v>57</v>
      </c>
      <c r="AA184" s="176" t="s">
        <v>252</v>
      </c>
      <c r="AC184" s="167" t="str">
        <f>IF(AA178=AA190,"",IF(AA178&gt;AA190,Z178,Z190))</f>
        <v>CHOUILLIER</v>
      </c>
      <c r="AD184" s="168">
        <v>0</v>
      </c>
      <c r="AE184" s="165"/>
      <c r="AF184" s="188"/>
      <c r="AG184" s="165"/>
      <c r="AH184" s="165"/>
      <c r="AI184" s="165"/>
    </row>
    <row r="185" spans="5:35" ht="12.75">
      <c r="E185" s="165"/>
      <c r="F185" s="165"/>
      <c r="G185" s="165"/>
      <c r="H185" s="168">
        <v>2</v>
      </c>
      <c r="I185" s="167" t="str">
        <f>IF(K184=K186,"",IF(K184&gt;K186,L184,L186))</f>
        <v>VALLUIS</v>
      </c>
      <c r="K185" s="180"/>
      <c r="L185" s="158">
        <v>69</v>
      </c>
      <c r="N185" s="178"/>
      <c r="O185" s="165"/>
      <c r="T185" s="167"/>
      <c r="U185" s="168">
        <v>2</v>
      </c>
      <c r="X185" s="165"/>
      <c r="Z185" s="186"/>
      <c r="AA185" s="176"/>
      <c r="AB185" s="191"/>
      <c r="AC185" s="188"/>
      <c r="AD185" s="188"/>
      <c r="AE185" s="165"/>
      <c r="AF185" s="165"/>
      <c r="AG185" s="165"/>
      <c r="AH185" s="165"/>
      <c r="AI185" s="165"/>
    </row>
    <row r="186" spans="9:35" ht="12.75">
      <c r="I186" s="184"/>
      <c r="K186" s="168">
        <v>2</v>
      </c>
      <c r="L186" s="185" t="str">
        <f>IF(AA106=AA118,"",IF(AA106&lt;AA118,Z106,Z118))</f>
        <v>VALLUIS</v>
      </c>
      <c r="M186" s="157" t="s">
        <v>251</v>
      </c>
      <c r="N186" s="178"/>
      <c r="O186" s="165"/>
      <c r="T186" s="173"/>
      <c r="U186" s="171"/>
      <c r="V186" s="165"/>
      <c r="Z186" s="186"/>
      <c r="AA186" s="176"/>
      <c r="AB186" s="165"/>
      <c r="AC186" s="165"/>
      <c r="AD186" s="165"/>
      <c r="AE186" s="165"/>
      <c r="AF186" s="165"/>
      <c r="AG186" s="165"/>
      <c r="AH186" s="165"/>
      <c r="AI186" s="165"/>
    </row>
    <row r="187" spans="14:35" ht="12.75">
      <c r="N187" s="178"/>
      <c r="O187" s="165"/>
      <c r="T187" s="173"/>
      <c r="U187" s="174"/>
      <c r="V187" s="186"/>
      <c r="X187" s="165"/>
      <c r="Z187" s="186"/>
      <c r="AA187" s="176"/>
      <c r="AB187" s="165"/>
      <c r="AC187" s="165"/>
      <c r="AD187" s="165"/>
      <c r="AE187" s="165"/>
      <c r="AF187" s="165"/>
      <c r="AG187" s="165"/>
      <c r="AH187" s="165"/>
      <c r="AI187" s="165"/>
    </row>
    <row r="188" spans="14:35" ht="12.75">
      <c r="N188" s="178"/>
      <c r="O188" s="165"/>
      <c r="T188" s="175"/>
      <c r="U188" s="206" t="s">
        <v>279</v>
      </c>
      <c r="W188" s="167" t="s">
        <v>204</v>
      </c>
      <c r="X188" s="168">
        <v>0</v>
      </c>
      <c r="Z188" s="186"/>
      <c r="AA188" s="176"/>
      <c r="AB188" s="165"/>
      <c r="AC188" s="165"/>
      <c r="AD188" s="165"/>
      <c r="AE188" s="165"/>
      <c r="AF188" s="165"/>
      <c r="AG188" s="165"/>
      <c r="AH188" s="165"/>
      <c r="AI188" s="165"/>
    </row>
    <row r="189" spans="14:35" ht="12.75">
      <c r="N189" s="195"/>
      <c r="O189" s="196"/>
      <c r="Q189" s="168">
        <v>0</v>
      </c>
      <c r="R189" s="167"/>
      <c r="T189" s="178"/>
      <c r="U189" s="176"/>
      <c r="X189" s="171"/>
      <c r="AA189" s="182"/>
      <c r="AF189" s="165"/>
      <c r="AG189" s="165"/>
      <c r="AH189" s="165"/>
      <c r="AI189" s="165"/>
    </row>
    <row r="190" spans="14:35" ht="12.75">
      <c r="N190" s="168"/>
      <c r="O190" s="167" t="str">
        <f>IF(Q189=Q191,"",IF(Q189&gt;Q191,R189,R191))</f>
        <v>BLANC</v>
      </c>
      <c r="Q190" s="180"/>
      <c r="T190" s="213"/>
      <c r="U190" s="182"/>
      <c r="W190" s="158">
        <v>46</v>
      </c>
      <c r="X190" s="176" t="s">
        <v>272</v>
      </c>
      <c r="Z190" s="185" t="str">
        <f>IF(X188=X193,"",IF(X188&gt;X193,W188,W193))</f>
        <v>CHOUILLIER</v>
      </c>
      <c r="AA190" s="168">
        <v>2</v>
      </c>
      <c r="AF190" s="165"/>
      <c r="AG190" s="165"/>
      <c r="AH190" s="165"/>
      <c r="AI190" s="165"/>
    </row>
    <row r="191" spans="14:35" ht="12.75">
      <c r="N191" s="165"/>
      <c r="Q191" s="168">
        <v>2</v>
      </c>
      <c r="R191" s="185" t="str">
        <f>IF(X164=X169,"",IF(X164&lt;X169,W164,W169))</f>
        <v>BLANC</v>
      </c>
      <c r="S191" s="157" t="s">
        <v>271</v>
      </c>
      <c r="T191" s="167"/>
      <c r="U191" s="168"/>
      <c r="X191" s="176"/>
      <c r="AF191" s="165"/>
      <c r="AG191" s="165"/>
      <c r="AH191" s="165"/>
      <c r="AI191" s="165"/>
    </row>
    <row r="192" spans="20:35" ht="12.75">
      <c r="T192" s="188"/>
      <c r="U192" s="165"/>
      <c r="V192" s="165"/>
      <c r="X192" s="182"/>
      <c r="AF192" s="165"/>
      <c r="AG192" s="165"/>
      <c r="AH192" s="165"/>
      <c r="AI192" s="165"/>
    </row>
    <row r="193" spans="20:35" ht="12.75">
      <c r="T193" s="188"/>
      <c r="U193" s="189"/>
      <c r="V193" s="190" t="s">
        <v>280</v>
      </c>
      <c r="W193" s="185" t="s">
        <v>172</v>
      </c>
      <c r="X193" s="168">
        <v>2</v>
      </c>
      <c r="AF193" s="165"/>
      <c r="AG193" s="165"/>
      <c r="AH193" s="165"/>
      <c r="AI193" s="165"/>
    </row>
    <row r="194" spans="20:35" ht="12.75">
      <c r="T194" s="165"/>
      <c r="U194" s="191"/>
      <c r="AF194" s="165"/>
      <c r="AG194" s="165"/>
      <c r="AH194" s="165"/>
      <c r="AI194" s="165"/>
    </row>
    <row r="203" ht="12.75">
      <c r="V203" s="157" t="s">
        <v>166</v>
      </c>
    </row>
  </sheetData>
  <sheetProtection selectLockedCells="1" selectUnlockedCells="1"/>
  <mergeCells count="7">
    <mergeCell ref="K1:L1"/>
    <mergeCell ref="N1:O1"/>
    <mergeCell ref="Q1:R1"/>
    <mergeCell ref="T1:U1"/>
    <mergeCell ref="W1:X1"/>
    <mergeCell ref="Z1:AA1"/>
    <mergeCell ref="AF1:AG1"/>
  </mergeCells>
  <conditionalFormatting sqref="X6 X18">
    <cfRule type="cellIs" priority="1" dxfId="1" operator="notEqual" stopIfTrue="1">
      <formula>$Y$12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rowBreaks count="2" manualBreakCount="2">
    <brk id="97" max="255" man="1"/>
    <brk id="199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3"/>
  <sheetViews>
    <sheetView zoomScale="95" zoomScaleNormal="95" workbookViewId="0" topLeftCell="A1">
      <selection activeCell="L11" sqref="L11"/>
    </sheetView>
  </sheetViews>
  <sheetFormatPr defaultColWidth="12.57421875" defaultRowHeight="12.75"/>
  <cols>
    <col min="1" max="1" width="11.57421875" style="0" customWidth="1"/>
    <col min="2" max="2" width="3.7109375" style="222" customWidth="1"/>
    <col min="3" max="3" width="31.7109375" style="0" customWidth="1"/>
    <col min="4" max="4" width="3.8515625" style="0" customWidth="1"/>
    <col min="5" max="5" width="4.28125" style="0" customWidth="1"/>
    <col min="6" max="6" width="25.57421875" style="0" customWidth="1"/>
    <col min="7" max="7" width="3.8515625" style="0" customWidth="1"/>
    <col min="8" max="8" width="4.28125" style="0" customWidth="1"/>
    <col min="9" max="9" width="25.57421875" style="0" customWidth="1"/>
    <col min="10" max="10" width="3.8515625" style="0" customWidth="1"/>
    <col min="11" max="11" width="11.57421875" style="0" customWidth="1"/>
    <col min="12" max="12" width="13.00390625" style="0" customWidth="1"/>
    <col min="13" max="16384" width="11.57421875" style="0" customWidth="1"/>
  </cols>
  <sheetData>
    <row r="1" s="223" customFormat="1" ht="12"/>
    <row r="2" spans="1:5" ht="12.75">
      <c r="A2" s="223"/>
      <c r="C2" s="224"/>
      <c r="D2" s="224"/>
      <c r="E2" s="224"/>
    </row>
    <row r="3" spans="1:10" ht="12.75">
      <c r="A3" s="223"/>
      <c r="B3" s="222" t="s">
        <v>281</v>
      </c>
      <c r="C3" s="225" t="s">
        <v>282</v>
      </c>
      <c r="D3" s="226">
        <v>2</v>
      </c>
      <c r="E3" s="224"/>
      <c r="F3" s="227"/>
      <c r="G3" s="227"/>
      <c r="H3" s="227"/>
      <c r="I3" s="227"/>
      <c r="J3" s="227"/>
    </row>
    <row r="4" spans="1:10" ht="12.75">
      <c r="A4" s="223"/>
      <c r="B4" s="222" t="s">
        <v>283</v>
      </c>
      <c r="C4" s="228" t="s">
        <v>284</v>
      </c>
      <c r="D4" s="229">
        <v>0</v>
      </c>
      <c r="E4" s="224"/>
      <c r="F4" s="227"/>
      <c r="G4" s="227"/>
      <c r="H4" s="227"/>
      <c r="I4" s="227"/>
      <c r="J4" s="227"/>
    </row>
    <row r="5" spans="1:10" ht="12.75">
      <c r="A5" s="223"/>
      <c r="C5" s="224"/>
      <c r="D5" s="230"/>
      <c r="E5" s="231"/>
      <c r="F5" s="225" t="str">
        <f>IF(D3="","",IF(D3&lt;D4,C4,C3))</f>
        <v>CALLEWAERT Alexis</v>
      </c>
      <c r="G5" s="226">
        <v>3</v>
      </c>
      <c r="H5" s="227"/>
      <c r="I5" s="227"/>
      <c r="J5" s="227"/>
    </row>
    <row r="6" spans="1:10" ht="12.75">
      <c r="A6" s="223"/>
      <c r="C6" s="224"/>
      <c r="D6" s="230"/>
      <c r="E6" s="227"/>
      <c r="F6" s="228" t="str">
        <f>IF(D7="","",IF(D7&lt;D8,C8,C7))</f>
        <v>VINCENT NIEL</v>
      </c>
      <c r="G6" s="229">
        <v>2</v>
      </c>
      <c r="H6" s="227"/>
      <c r="I6" s="227"/>
      <c r="J6" s="227"/>
    </row>
    <row r="7" spans="1:10" ht="12.75">
      <c r="A7" s="223"/>
      <c r="B7" s="222" t="s">
        <v>285</v>
      </c>
      <c r="C7" s="225" t="s">
        <v>286</v>
      </c>
      <c r="D7" s="226">
        <v>2</v>
      </c>
      <c r="E7" s="227"/>
      <c r="F7" s="224"/>
      <c r="G7" s="230"/>
      <c r="H7" s="227"/>
      <c r="I7" s="227"/>
      <c r="J7" s="227"/>
    </row>
    <row r="8" spans="1:10" ht="12.75">
      <c r="A8" s="223"/>
      <c r="B8" s="222" t="s">
        <v>287</v>
      </c>
      <c r="C8" s="228" t="s">
        <v>288</v>
      </c>
      <c r="D8" s="229">
        <v>0</v>
      </c>
      <c r="E8" s="227"/>
      <c r="F8" s="224"/>
      <c r="G8" s="230"/>
      <c r="H8" s="227"/>
      <c r="I8" s="227"/>
      <c r="J8" s="227"/>
    </row>
    <row r="9" spans="1:10" ht="12.75">
      <c r="A9" s="223"/>
      <c r="C9" s="227"/>
      <c r="D9" s="227"/>
      <c r="E9" s="227"/>
      <c r="F9" s="224"/>
      <c r="G9" s="230"/>
      <c r="H9" s="231"/>
      <c r="I9" s="225" t="str">
        <f>IF(G5="","",IF(G5&lt;G6,F6,F5))</f>
        <v>CALLEWAERT Alexis</v>
      </c>
      <c r="J9" s="226">
        <v>3</v>
      </c>
    </row>
    <row r="10" spans="1:10" ht="12.75">
      <c r="A10" s="223"/>
      <c r="C10" s="227"/>
      <c r="D10" s="227"/>
      <c r="E10" s="224"/>
      <c r="F10" s="224"/>
      <c r="G10" s="230"/>
      <c r="H10" s="227"/>
      <c r="I10" s="228" t="str">
        <f>IF(G13="","",IF(G13&lt;G14,F14,F13))</f>
        <v>TARILLON YANNICK</v>
      </c>
      <c r="J10" s="229">
        <v>2</v>
      </c>
    </row>
    <row r="11" spans="1:10" ht="12.75">
      <c r="A11" s="223"/>
      <c r="B11" s="222" t="s">
        <v>289</v>
      </c>
      <c r="C11" s="225" t="s">
        <v>290</v>
      </c>
      <c r="D11" s="232">
        <v>1</v>
      </c>
      <c r="E11" s="224"/>
      <c r="F11" s="224"/>
      <c r="G11" s="230"/>
      <c r="H11" s="227"/>
      <c r="I11" s="224"/>
      <c r="J11" s="224"/>
    </row>
    <row r="12" spans="1:10" ht="12.75">
      <c r="A12" s="223"/>
      <c r="B12" s="222" t="s">
        <v>291</v>
      </c>
      <c r="C12" s="228" t="s">
        <v>292</v>
      </c>
      <c r="D12" s="233">
        <v>2</v>
      </c>
      <c r="E12" s="224"/>
      <c r="F12" s="224"/>
      <c r="G12" s="230"/>
      <c r="H12" s="227"/>
      <c r="I12" s="224"/>
      <c r="J12" s="224"/>
    </row>
    <row r="13" spans="1:10" ht="12.75">
      <c r="A13" s="223"/>
      <c r="C13" s="224"/>
      <c r="D13" s="230"/>
      <c r="E13" s="231"/>
      <c r="F13" s="225" t="str">
        <f>IF(D11="","",IF(D11&lt;D12,C12,C11))</f>
        <v>OCHOISKI BRIAN</v>
      </c>
      <c r="G13" s="226">
        <v>0</v>
      </c>
      <c r="H13" s="227"/>
      <c r="I13" s="224"/>
      <c r="J13" s="224"/>
    </row>
    <row r="14" spans="1:10" ht="12.75">
      <c r="A14" s="223"/>
      <c r="C14" s="224"/>
      <c r="D14" s="230"/>
      <c r="E14" s="227"/>
      <c r="F14" s="228" t="str">
        <f>IF(D15="","",IF(D15&lt;D16,C16,C15))</f>
        <v>TARILLON YANNICK</v>
      </c>
      <c r="G14" s="229">
        <v>3</v>
      </c>
      <c r="H14" s="227"/>
      <c r="I14" s="224"/>
      <c r="J14" s="224"/>
    </row>
    <row r="15" spans="1:10" ht="12.75">
      <c r="A15" s="223"/>
      <c r="B15" s="222" t="s">
        <v>293</v>
      </c>
      <c r="C15" s="225" t="s">
        <v>294</v>
      </c>
      <c r="D15" s="232">
        <v>2</v>
      </c>
      <c r="E15" s="227"/>
      <c r="F15" s="227"/>
      <c r="G15" s="227"/>
      <c r="H15" s="227"/>
      <c r="I15" s="224"/>
      <c r="J15" s="224"/>
    </row>
    <row r="16" spans="1:10" ht="12.75">
      <c r="A16" s="223"/>
      <c r="B16" s="222" t="s">
        <v>295</v>
      </c>
      <c r="C16" s="234" t="s">
        <v>296</v>
      </c>
      <c r="D16" s="233">
        <v>0</v>
      </c>
      <c r="E16" s="227"/>
      <c r="F16" s="227"/>
      <c r="G16" s="227"/>
      <c r="H16" s="227"/>
      <c r="I16" s="224"/>
      <c r="J16" s="224"/>
    </row>
    <row r="18" s="235" customFormat="1" ht="12"/>
    <row r="19" spans="1:5" ht="12.75">
      <c r="A19" s="235"/>
      <c r="C19" s="224"/>
      <c r="D19" s="224"/>
      <c r="E19" s="224"/>
    </row>
    <row r="20" spans="1:13" ht="12.75">
      <c r="A20" s="235"/>
      <c r="B20" s="222" t="s">
        <v>297</v>
      </c>
      <c r="C20" s="225" t="s">
        <v>298</v>
      </c>
      <c r="D20" s="226">
        <v>1</v>
      </c>
      <c r="E20" s="224"/>
      <c r="F20" s="227"/>
      <c r="G20" s="227"/>
      <c r="H20" s="227"/>
      <c r="I20" s="227"/>
      <c r="J20" s="227"/>
      <c r="L20" t="s">
        <v>123</v>
      </c>
      <c r="M20" s="102">
        <f>100+23*20</f>
        <v>560</v>
      </c>
    </row>
    <row r="21" spans="1:13" ht="12.75">
      <c r="A21" s="235"/>
      <c r="B21" s="222" t="s">
        <v>299</v>
      </c>
      <c r="C21" s="228" t="s">
        <v>300</v>
      </c>
      <c r="D21" s="229">
        <v>3</v>
      </c>
      <c r="E21" s="224"/>
      <c r="F21" s="227"/>
      <c r="G21" s="227"/>
      <c r="H21" s="227"/>
      <c r="I21" s="227"/>
      <c r="J21" s="227"/>
      <c r="M21" s="102"/>
    </row>
    <row r="22" spans="1:13" ht="12.75">
      <c r="A22" s="235"/>
      <c r="C22" s="224"/>
      <c r="D22" s="230"/>
      <c r="E22" s="231"/>
      <c r="F22" s="225" t="str">
        <f>IF(D20="","",IF(D20&lt;D21,C21,C20))</f>
        <v>CHOUILLER MARC</v>
      </c>
      <c r="G22" s="226">
        <v>3</v>
      </c>
      <c r="H22" s="227"/>
      <c r="I22" s="227"/>
      <c r="J22" s="227"/>
      <c r="L22" t="s">
        <v>129</v>
      </c>
      <c r="M22" s="102">
        <f>M20*0.4</f>
        <v>224</v>
      </c>
    </row>
    <row r="23" spans="1:13" ht="12.75">
      <c r="A23" s="235"/>
      <c r="C23" s="224"/>
      <c r="D23" s="230"/>
      <c r="E23" s="227"/>
      <c r="F23" s="228" t="str">
        <f>IF(D24="","",IF(D24&lt;D25,C25,C24))</f>
        <v>NEVE ETIENNE</v>
      </c>
      <c r="G23" s="229">
        <v>2</v>
      </c>
      <c r="H23" s="227"/>
      <c r="I23" s="227"/>
      <c r="J23" s="227"/>
      <c r="L23" t="s">
        <v>133</v>
      </c>
      <c r="M23" s="102">
        <f>M20*0.26</f>
        <v>145.6</v>
      </c>
    </row>
    <row r="24" spans="1:13" ht="12.75">
      <c r="A24" s="235"/>
      <c r="B24" s="222" t="s">
        <v>301</v>
      </c>
      <c r="C24" s="225" t="s">
        <v>302</v>
      </c>
      <c r="D24" s="226">
        <v>3</v>
      </c>
      <c r="E24" s="227"/>
      <c r="F24" s="224"/>
      <c r="G24" s="230"/>
      <c r="H24" s="227"/>
      <c r="I24" s="227"/>
      <c r="J24" s="227"/>
      <c r="L24" t="s">
        <v>135</v>
      </c>
      <c r="M24" s="102">
        <f>M20*0.17</f>
        <v>95.2</v>
      </c>
    </row>
    <row r="25" spans="1:13" ht="12.75">
      <c r="A25" s="235"/>
      <c r="B25" s="222" t="s">
        <v>303</v>
      </c>
      <c r="C25" s="228" t="s">
        <v>304</v>
      </c>
      <c r="D25" s="229">
        <v>1</v>
      </c>
      <c r="E25" s="227"/>
      <c r="F25" s="224"/>
      <c r="G25" s="230"/>
      <c r="H25" s="227"/>
      <c r="I25" s="227"/>
      <c r="J25" s="227"/>
      <c r="L25" t="s">
        <v>135</v>
      </c>
      <c r="M25" s="102">
        <f>M24</f>
        <v>95.2</v>
      </c>
    </row>
    <row r="26" spans="1:13" ht="12.75">
      <c r="A26" s="235"/>
      <c r="C26" s="227"/>
      <c r="D26" s="227"/>
      <c r="E26" s="227"/>
      <c r="F26" s="224"/>
      <c r="G26" s="230"/>
      <c r="H26" s="231"/>
      <c r="I26" s="225" t="str">
        <f>IF(G22="","",IF(G22&lt;G23,F23,F22))</f>
        <v>CHOUILLER MARC</v>
      </c>
      <c r="J26" s="226">
        <v>0</v>
      </c>
      <c r="M26" s="102"/>
    </row>
    <row r="27" spans="1:13" ht="12.75">
      <c r="A27" s="235"/>
      <c r="C27" s="227"/>
      <c r="D27" s="227"/>
      <c r="E27" s="224"/>
      <c r="F27" s="224"/>
      <c r="G27" s="230"/>
      <c r="H27" s="227"/>
      <c r="I27" s="228" t="str">
        <f>IF(G30="","",IF(G30&lt;G31,F31,F30))</f>
        <v>OCHOISKI STEPHANE</v>
      </c>
      <c r="J27" s="229">
        <v>2</v>
      </c>
      <c r="L27" t="s">
        <v>140</v>
      </c>
      <c r="M27" s="102">
        <v>30</v>
      </c>
    </row>
    <row r="28" spans="1:10" ht="12.75">
      <c r="A28" s="235"/>
      <c r="B28" s="222" t="s">
        <v>305</v>
      </c>
      <c r="C28" s="225" t="s">
        <v>306</v>
      </c>
      <c r="D28" s="232">
        <v>2</v>
      </c>
      <c r="E28" s="224"/>
      <c r="F28" s="224"/>
      <c r="G28" s="230"/>
      <c r="H28" s="227"/>
      <c r="I28" s="224"/>
      <c r="J28" s="224"/>
    </row>
    <row r="29" spans="1:10" ht="12.75">
      <c r="A29" s="235"/>
      <c r="B29" s="222" t="s">
        <v>307</v>
      </c>
      <c r="C29" s="228" t="s">
        <v>308</v>
      </c>
      <c r="D29" s="233">
        <v>3</v>
      </c>
      <c r="E29" s="224"/>
      <c r="F29" s="224"/>
      <c r="G29" s="230"/>
      <c r="H29" s="227"/>
      <c r="I29" s="224"/>
      <c r="J29" s="224"/>
    </row>
    <row r="30" spans="1:10" ht="12.75">
      <c r="A30" s="235"/>
      <c r="C30" s="224"/>
      <c r="D30" s="230"/>
      <c r="E30" s="231"/>
      <c r="F30" s="225" t="str">
        <f>IF(D28="","",IF(D28&lt;D29,C29,C28))</f>
        <v>OCHOISKI STEPHANE</v>
      </c>
      <c r="G30" s="226">
        <v>3</v>
      </c>
      <c r="H30" s="227"/>
      <c r="I30" s="224"/>
      <c r="J30" s="224"/>
    </row>
    <row r="31" spans="1:10" ht="12.75">
      <c r="A31" s="235"/>
      <c r="C31" s="224"/>
      <c r="D31" s="230"/>
      <c r="E31" s="227"/>
      <c r="F31" s="228" t="str">
        <f>IF(D32="","",IF(D32&lt;D33,C33,C32))</f>
        <v>LAHILLA PIERRICK</v>
      </c>
      <c r="G31" s="229">
        <v>2</v>
      </c>
      <c r="H31" s="227"/>
      <c r="I31" s="224"/>
      <c r="J31" s="224"/>
    </row>
    <row r="32" spans="1:10" ht="12.75">
      <c r="A32" s="235"/>
      <c r="B32" s="222" t="s">
        <v>309</v>
      </c>
      <c r="C32" s="225" t="s">
        <v>310</v>
      </c>
      <c r="D32" s="232">
        <v>3</v>
      </c>
      <c r="E32" s="227"/>
      <c r="F32" s="227"/>
      <c r="G32" s="227"/>
      <c r="H32" s="227"/>
      <c r="I32" s="224"/>
      <c r="J32" s="224"/>
    </row>
    <row r="33" spans="1:10" ht="12.75">
      <c r="A33" s="235"/>
      <c r="B33" s="222" t="s">
        <v>311</v>
      </c>
      <c r="C33" s="234" t="s">
        <v>312</v>
      </c>
      <c r="D33" s="233">
        <v>1</v>
      </c>
      <c r="E33" s="227"/>
      <c r="F33" s="227"/>
      <c r="G33" s="227"/>
      <c r="H33" s="227"/>
      <c r="I33" s="224"/>
      <c r="J33" s="224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95" zoomScaleNormal="95" workbookViewId="0" topLeftCell="A1">
      <selection activeCell="M1" sqref="M1"/>
    </sheetView>
  </sheetViews>
  <sheetFormatPr defaultColWidth="11.421875" defaultRowHeight="12.75"/>
  <cols>
    <col min="1" max="1" width="12.140625" style="0" customWidth="1"/>
    <col min="2" max="2" width="10.00390625" style="0" customWidth="1"/>
    <col min="3" max="3" width="7.421875" style="0" customWidth="1"/>
    <col min="4" max="4" width="11.57421875" style="0" customWidth="1"/>
    <col min="5" max="5" width="14.7109375" style="0" customWidth="1"/>
    <col min="6" max="6" width="10.28125" style="0" customWidth="1"/>
    <col min="7" max="7" width="7.421875" style="0" customWidth="1"/>
    <col min="8" max="8" width="11.57421875" style="0" customWidth="1"/>
    <col min="9" max="9" width="10.8515625" style="0" customWidth="1"/>
    <col min="10" max="10" width="13.28125" style="0" customWidth="1"/>
    <col min="11" max="11" width="7.421875" style="0" customWidth="1"/>
    <col min="12" max="12" width="11.57421875" style="0" customWidth="1"/>
    <col min="13" max="13" width="15.421875" style="0" customWidth="1"/>
    <col min="14" max="14" width="12.00390625" style="0" customWidth="1"/>
    <col min="15" max="15" width="7.421875" style="0" customWidth="1"/>
    <col min="16" max="16384" width="11.57421875" style="0" customWidth="1"/>
  </cols>
  <sheetData>
    <row r="1" spans="1:15" ht="12">
      <c r="A1" s="236" t="s">
        <v>114</v>
      </c>
      <c r="B1" s="236" t="s">
        <v>115</v>
      </c>
      <c r="C1" s="236" t="s">
        <v>313</v>
      </c>
      <c r="E1" s="237" t="s">
        <v>114</v>
      </c>
      <c r="F1" s="237" t="s">
        <v>115</v>
      </c>
      <c r="G1" s="237" t="s">
        <v>313</v>
      </c>
      <c r="I1" s="238" t="s">
        <v>114</v>
      </c>
      <c r="J1" s="238" t="s">
        <v>115</v>
      </c>
      <c r="K1" s="238" t="s">
        <v>313</v>
      </c>
      <c r="M1" s="239" t="s">
        <v>114</v>
      </c>
      <c r="N1" s="239" t="s">
        <v>115</v>
      </c>
      <c r="O1" s="239" t="s">
        <v>313</v>
      </c>
    </row>
    <row r="2" spans="1:15" ht="12">
      <c r="A2" s="169" t="s">
        <v>150</v>
      </c>
      <c r="B2" s="169" t="s">
        <v>314</v>
      </c>
      <c r="C2" s="240">
        <v>99</v>
      </c>
      <c r="E2" s="169" t="s">
        <v>158</v>
      </c>
      <c r="F2" s="169" t="s">
        <v>315</v>
      </c>
      <c r="G2" s="240">
        <v>99</v>
      </c>
      <c r="I2" s="169" t="s">
        <v>130</v>
      </c>
      <c r="J2" s="169" t="s">
        <v>316</v>
      </c>
      <c r="K2" s="240">
        <v>99</v>
      </c>
      <c r="M2" s="169" t="s">
        <v>162</v>
      </c>
      <c r="N2" s="169" t="s">
        <v>202</v>
      </c>
      <c r="O2" s="240">
        <v>99</v>
      </c>
    </row>
    <row r="3" spans="1:15" ht="12">
      <c r="A3" s="169" t="s">
        <v>143</v>
      </c>
      <c r="B3" s="169" t="s">
        <v>317</v>
      </c>
      <c r="C3" s="240">
        <v>84</v>
      </c>
      <c r="E3" s="169" t="s">
        <v>164</v>
      </c>
      <c r="F3" s="169" t="s">
        <v>318</v>
      </c>
      <c r="G3" s="240">
        <v>84</v>
      </c>
      <c r="I3" s="169" t="s">
        <v>124</v>
      </c>
      <c r="J3" s="169" t="s">
        <v>216</v>
      </c>
      <c r="K3" s="240">
        <v>84</v>
      </c>
      <c r="M3" s="169" t="s">
        <v>172</v>
      </c>
      <c r="N3" s="169" t="s">
        <v>173</v>
      </c>
      <c r="O3" s="240">
        <v>84</v>
      </c>
    </row>
    <row r="4" spans="1:15" ht="12">
      <c r="A4" s="169" t="s">
        <v>150</v>
      </c>
      <c r="B4" s="169" t="s">
        <v>319</v>
      </c>
      <c r="C4" s="240">
        <v>70</v>
      </c>
      <c r="E4" s="169" t="s">
        <v>162</v>
      </c>
      <c r="F4" s="169" t="s">
        <v>320</v>
      </c>
      <c r="G4" s="240">
        <v>70</v>
      </c>
      <c r="I4" s="169" t="s">
        <v>131</v>
      </c>
      <c r="J4" s="169" t="s">
        <v>321</v>
      </c>
      <c r="K4" s="240">
        <v>70</v>
      </c>
      <c r="M4" s="169" t="s">
        <v>185</v>
      </c>
      <c r="N4" s="169" t="s">
        <v>186</v>
      </c>
      <c r="O4" s="240">
        <v>70</v>
      </c>
    </row>
    <row r="5" spans="5:15" ht="12">
      <c r="E5" s="169" t="s">
        <v>143</v>
      </c>
      <c r="F5" s="169" t="s">
        <v>317</v>
      </c>
      <c r="G5" s="240">
        <v>70</v>
      </c>
      <c r="I5" s="169" t="s">
        <v>127</v>
      </c>
      <c r="J5" s="169" t="s">
        <v>209</v>
      </c>
      <c r="K5" s="240">
        <v>70</v>
      </c>
      <c r="M5" s="169" t="s">
        <v>200</v>
      </c>
      <c r="N5" s="169" t="s">
        <v>201</v>
      </c>
      <c r="O5" s="240">
        <v>70</v>
      </c>
    </row>
    <row r="6" spans="5:15" ht="12">
      <c r="E6" s="169" t="s">
        <v>153</v>
      </c>
      <c r="F6" s="169" t="s">
        <v>322</v>
      </c>
      <c r="G6" s="240">
        <v>57</v>
      </c>
      <c r="I6" s="169" t="s">
        <v>136</v>
      </c>
      <c r="J6" s="169" t="s">
        <v>188</v>
      </c>
      <c r="K6" s="240">
        <v>57</v>
      </c>
      <c r="M6" s="169" t="s">
        <v>175</v>
      </c>
      <c r="N6" s="169" t="s">
        <v>176</v>
      </c>
      <c r="O6" s="240">
        <v>57</v>
      </c>
    </row>
    <row r="7" spans="5:15" ht="12">
      <c r="E7" s="169" t="s">
        <v>151</v>
      </c>
      <c r="F7" s="169" t="s">
        <v>323</v>
      </c>
      <c r="G7" s="240">
        <v>57</v>
      </c>
      <c r="M7" s="169" t="s">
        <v>181</v>
      </c>
      <c r="N7" s="169" t="s">
        <v>176</v>
      </c>
      <c r="O7" s="240">
        <v>57</v>
      </c>
    </row>
    <row r="8" spans="5:15" ht="12">
      <c r="E8" s="169" t="s">
        <v>150</v>
      </c>
      <c r="F8" s="169" t="s">
        <v>314</v>
      </c>
      <c r="G8" s="240">
        <v>57</v>
      </c>
      <c r="M8" s="169" t="s">
        <v>206</v>
      </c>
      <c r="N8" s="169" t="s">
        <v>207</v>
      </c>
      <c r="O8" s="240">
        <v>57</v>
      </c>
    </row>
    <row r="9" spans="5:15" ht="12">
      <c r="E9" s="169" t="s">
        <v>150</v>
      </c>
      <c r="F9" s="169" t="s">
        <v>319</v>
      </c>
      <c r="G9" s="240">
        <v>57</v>
      </c>
      <c r="M9" s="169" t="s">
        <v>211</v>
      </c>
      <c r="N9" s="169" t="s">
        <v>212</v>
      </c>
      <c r="O9" s="240">
        <v>57</v>
      </c>
    </row>
    <row r="10" spans="5:15" ht="12">
      <c r="E10" s="169" t="s">
        <v>156</v>
      </c>
      <c r="F10" s="169" t="s">
        <v>324</v>
      </c>
      <c r="G10" s="240">
        <v>45</v>
      </c>
      <c r="M10" s="169" t="s">
        <v>136</v>
      </c>
      <c r="N10" s="169" t="s">
        <v>188</v>
      </c>
      <c r="O10" s="240">
        <v>45</v>
      </c>
    </row>
    <row r="11" spans="13:15" ht="12">
      <c r="M11" s="169" t="s">
        <v>192</v>
      </c>
      <c r="N11" s="169" t="s">
        <v>193</v>
      </c>
      <c r="O11" s="240">
        <v>45</v>
      </c>
    </row>
    <row r="12" spans="13:15" ht="12">
      <c r="M12" s="169" t="s">
        <v>197</v>
      </c>
      <c r="N12" s="169" t="s">
        <v>198</v>
      </c>
      <c r="O12" s="240">
        <v>45</v>
      </c>
    </row>
    <row r="13" spans="13:15" ht="12">
      <c r="M13" s="169" t="s">
        <v>219</v>
      </c>
      <c r="N13" s="169" t="s">
        <v>220</v>
      </c>
      <c r="O13" s="240">
        <v>45</v>
      </c>
    </row>
    <row r="14" spans="13:15" ht="12">
      <c r="M14" s="169" t="s">
        <v>168</v>
      </c>
      <c r="N14" s="169" t="s">
        <v>169</v>
      </c>
      <c r="O14" s="240">
        <v>34</v>
      </c>
    </row>
    <row r="15" spans="13:15" ht="12">
      <c r="M15" s="169" t="s">
        <v>183</v>
      </c>
      <c r="N15" s="169" t="s">
        <v>184</v>
      </c>
      <c r="O15" s="240">
        <v>34</v>
      </c>
    </row>
    <row r="16" spans="13:15" ht="12">
      <c r="M16" s="169" t="s">
        <v>205</v>
      </c>
      <c r="N16" s="169" t="s">
        <v>202</v>
      </c>
      <c r="O16" s="240">
        <v>34</v>
      </c>
    </row>
    <row r="17" spans="13:15" ht="12">
      <c r="M17" s="169" t="s">
        <v>143</v>
      </c>
      <c r="N17" s="169" t="s">
        <v>196</v>
      </c>
      <c r="O17" s="240">
        <v>34</v>
      </c>
    </row>
    <row r="18" spans="13:15" ht="12">
      <c r="M18" s="169" t="s">
        <v>156</v>
      </c>
      <c r="N18" s="169" t="s">
        <v>170</v>
      </c>
      <c r="O18" s="240">
        <v>24</v>
      </c>
    </row>
    <row r="19" spans="13:15" ht="12">
      <c r="M19" s="169" t="s">
        <v>189</v>
      </c>
      <c r="N19" s="169" t="s">
        <v>190</v>
      </c>
      <c r="O19" s="240">
        <v>24</v>
      </c>
    </row>
    <row r="20" spans="13:15" ht="12">
      <c r="M20" s="169" t="s">
        <v>127</v>
      </c>
      <c r="N20" s="169" t="s">
        <v>209</v>
      </c>
      <c r="O20" s="240">
        <v>24</v>
      </c>
    </row>
    <row r="21" spans="13:15" ht="12">
      <c r="M21" s="169" t="s">
        <v>213</v>
      </c>
      <c r="N21" s="169" t="s">
        <v>214</v>
      </c>
      <c r="O21" s="240">
        <v>24</v>
      </c>
    </row>
    <row r="22" spans="13:15" ht="12">
      <c r="M22" s="169" t="s">
        <v>124</v>
      </c>
      <c r="N22" s="169" t="s">
        <v>216</v>
      </c>
      <c r="O22" s="240">
        <v>24</v>
      </c>
    </row>
    <row r="23" spans="13:15" ht="12">
      <c r="M23" s="169" t="s">
        <v>217</v>
      </c>
      <c r="N23" s="169" t="s">
        <v>218</v>
      </c>
      <c r="O23" s="240">
        <v>24</v>
      </c>
    </row>
    <row r="24" spans="13:15" ht="12">
      <c r="M24" s="169" t="s">
        <v>179</v>
      </c>
      <c r="N24" s="169" t="s">
        <v>173</v>
      </c>
      <c r="O24" s="240"/>
    </row>
    <row r="25" spans="13:15" ht="12">
      <c r="M25" s="169" t="s">
        <v>195</v>
      </c>
      <c r="N25" s="169" t="s">
        <v>196</v>
      </c>
      <c r="O25" s="240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2015-01-26T21:24:30Z</dcterms:modified>
  <cp:category/>
  <cp:version/>
  <cp:contentType/>
  <cp:contentStatus/>
  <cp:revision>43</cp:revision>
</cp:coreProperties>
</file>